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ackup 23-12-17\Running\Road League &amp; 10k Challenge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Sheet1!$A$1:$Q$102</definedName>
  </definedNames>
  <calcPr calcId="162913"/>
  <fileRecoveryPr autoRecover="0"/>
</workbook>
</file>

<file path=xl/calcChain.xml><?xml version="1.0" encoding="utf-8"?>
<calcChain xmlns="http://schemas.openxmlformats.org/spreadsheetml/2006/main">
  <c r="D94" i="1" l="1"/>
  <c r="D93" i="1"/>
  <c r="D62" i="1"/>
  <c r="D61" i="1"/>
  <c r="D59" i="1"/>
  <c r="D55" i="1"/>
  <c r="D33" i="1"/>
  <c r="D32" i="1"/>
  <c r="D31" i="1"/>
  <c r="D7" i="1"/>
  <c r="D6" i="1"/>
  <c r="D5" i="1"/>
  <c r="C86" i="1"/>
  <c r="D86" i="1"/>
  <c r="E86" i="1"/>
  <c r="C46" i="1"/>
  <c r="D46" i="1"/>
  <c r="E46" i="1"/>
  <c r="D92" i="1" l="1"/>
  <c r="D76" i="1"/>
  <c r="D56" i="1"/>
  <c r="D54" i="1"/>
  <c r="D29" i="1"/>
  <c r="D4" i="1"/>
  <c r="C84" i="1"/>
  <c r="D84" i="1"/>
  <c r="E84" i="1"/>
  <c r="C19" i="1"/>
  <c r="D19" i="1"/>
  <c r="E19" i="1"/>
  <c r="D60" i="1"/>
  <c r="E71" i="1"/>
  <c r="D71" i="1"/>
  <c r="C71" i="1"/>
  <c r="E62" i="1"/>
  <c r="D28" i="1"/>
  <c r="C10" i="1"/>
  <c r="D10" i="1"/>
  <c r="E10" i="1"/>
  <c r="C82" i="1" l="1"/>
  <c r="D82" i="1"/>
  <c r="E82" i="1"/>
  <c r="C66" i="1"/>
  <c r="D66" i="1"/>
  <c r="E66" i="1"/>
  <c r="C63" i="1" l="1"/>
  <c r="D63" i="1"/>
  <c r="E63" i="1"/>
  <c r="C17" i="1"/>
  <c r="D17" i="1"/>
  <c r="E17" i="1"/>
  <c r="E69" i="1" l="1"/>
  <c r="D69" i="1"/>
  <c r="C69" i="1"/>
  <c r="E42" i="1"/>
  <c r="D42" i="1"/>
  <c r="C42" i="1"/>
  <c r="E68" i="1"/>
  <c r="D68" i="1"/>
  <c r="C68" i="1"/>
  <c r="C20" i="1"/>
  <c r="D20" i="1"/>
  <c r="E20" i="1"/>
  <c r="C100" i="1" l="1"/>
  <c r="D100" i="1"/>
  <c r="E100" i="1"/>
  <c r="C21" i="1"/>
  <c r="D21" i="1"/>
  <c r="E21" i="1"/>
  <c r="C47" i="1"/>
  <c r="D47" i="1"/>
  <c r="E47" i="1"/>
  <c r="C36" i="1"/>
  <c r="D36" i="1"/>
  <c r="E36" i="1"/>
  <c r="C39" i="1"/>
  <c r="D39" i="1"/>
  <c r="E39" i="1"/>
  <c r="C102" i="1" l="1"/>
  <c r="D102" i="1"/>
  <c r="E102" i="1"/>
  <c r="C95" i="1"/>
  <c r="D95" i="1"/>
  <c r="E95" i="1"/>
  <c r="C98" i="1"/>
  <c r="D98" i="1"/>
  <c r="E98" i="1"/>
  <c r="C81" i="1"/>
  <c r="D81" i="1"/>
  <c r="E81" i="1"/>
  <c r="C77" i="1"/>
  <c r="D77" i="1"/>
  <c r="E77" i="1"/>
  <c r="C65" i="1"/>
  <c r="D65" i="1"/>
  <c r="E65" i="1"/>
  <c r="C37" i="1"/>
  <c r="D37" i="1"/>
  <c r="E37" i="1"/>
  <c r="C14" i="1" l="1"/>
  <c r="D14" i="1"/>
  <c r="E14" i="1"/>
  <c r="C13" i="1" l="1"/>
  <c r="D13" i="1"/>
  <c r="E13" i="1"/>
  <c r="C6" i="1"/>
  <c r="E6" i="1"/>
  <c r="C32" i="1"/>
  <c r="E32" i="1"/>
  <c r="C45" i="1"/>
  <c r="D45" i="1"/>
  <c r="E45" i="1"/>
  <c r="E96" i="1"/>
  <c r="E99" i="1"/>
  <c r="D96" i="1"/>
  <c r="D99" i="1"/>
  <c r="C96" i="1"/>
  <c r="C99" i="1"/>
  <c r="E28" i="1"/>
  <c r="C28" i="1"/>
  <c r="E70" i="1" l="1"/>
  <c r="D70" i="1"/>
  <c r="C70" i="1"/>
  <c r="E79" i="1"/>
  <c r="D79" i="1"/>
  <c r="C79" i="1"/>
  <c r="E83" i="1"/>
  <c r="D83" i="1"/>
  <c r="C83" i="1"/>
  <c r="E58" i="1"/>
  <c r="D58" i="1"/>
  <c r="C58" i="1"/>
  <c r="E55" i="1"/>
  <c r="C55" i="1"/>
  <c r="E8" i="1" l="1"/>
  <c r="D8" i="1"/>
  <c r="C8" i="1"/>
  <c r="E43" i="1"/>
  <c r="D43" i="1"/>
  <c r="C43" i="1"/>
  <c r="E41" i="1"/>
  <c r="D41" i="1"/>
  <c r="C41" i="1"/>
  <c r="E18" i="1"/>
  <c r="D18" i="1"/>
  <c r="C18" i="1"/>
  <c r="E33" i="1"/>
  <c r="C33" i="1"/>
  <c r="C44" i="1"/>
  <c r="D44" i="1"/>
  <c r="E44" i="1"/>
  <c r="E38" i="1"/>
  <c r="D38" i="1"/>
  <c r="C38" i="1"/>
  <c r="G25" i="1" l="1"/>
  <c r="G51" i="1" s="1"/>
  <c r="G73" i="1" s="1"/>
  <c r="G89" i="1" s="1"/>
  <c r="H25" i="1"/>
  <c r="H51" i="1" s="1"/>
  <c r="H73" i="1" s="1"/>
  <c r="H89" i="1" s="1"/>
  <c r="I25" i="1"/>
  <c r="I51" i="1" s="1"/>
  <c r="I73" i="1" s="1"/>
  <c r="I89" i="1" s="1"/>
  <c r="J25" i="1"/>
  <c r="J51" i="1" s="1"/>
  <c r="J73" i="1" s="1"/>
  <c r="J89" i="1" s="1"/>
  <c r="K25" i="1"/>
  <c r="K51" i="1" s="1"/>
  <c r="K73" i="1" s="1"/>
  <c r="K89" i="1" s="1"/>
  <c r="L25" i="1"/>
  <c r="L51" i="1" s="1"/>
  <c r="L73" i="1" s="1"/>
  <c r="L89" i="1" s="1"/>
  <c r="M25" i="1"/>
  <c r="M51" i="1" s="1"/>
  <c r="M73" i="1" s="1"/>
  <c r="M89" i="1" s="1"/>
  <c r="N25" i="1"/>
  <c r="N51" i="1" s="1"/>
  <c r="N73" i="1" s="1"/>
  <c r="N89" i="1" s="1"/>
  <c r="O25" i="1"/>
  <c r="O51" i="1" s="1"/>
  <c r="O73" i="1" s="1"/>
  <c r="O89" i="1" s="1"/>
  <c r="P25" i="1"/>
  <c r="P51" i="1" s="1"/>
  <c r="P73" i="1" s="1"/>
  <c r="P89" i="1" s="1"/>
  <c r="Q25" i="1"/>
  <c r="Q51" i="1" s="1"/>
  <c r="Q73" i="1" s="1"/>
  <c r="Q89" i="1" s="1"/>
  <c r="F25" i="1"/>
  <c r="F51" i="1" s="1"/>
  <c r="F73" i="1" s="1"/>
  <c r="F89" i="1" s="1"/>
  <c r="D101" i="1"/>
  <c r="D97" i="1"/>
  <c r="D85" i="1"/>
  <c r="D80" i="1"/>
  <c r="D78" i="1"/>
  <c r="D67" i="1"/>
  <c r="D64" i="1"/>
  <c r="D57" i="1"/>
  <c r="D30" i="1"/>
  <c r="D40" i="1"/>
  <c r="D35" i="1"/>
  <c r="D34" i="1"/>
  <c r="C16" i="1"/>
  <c r="D16" i="1"/>
  <c r="E16" i="1"/>
  <c r="C67" i="1"/>
  <c r="E67" i="1"/>
  <c r="E64" i="1"/>
  <c r="C64" i="1"/>
  <c r="C62" i="1"/>
  <c r="E60" i="1"/>
  <c r="C60" i="1"/>
  <c r="E61" i="1"/>
  <c r="C61" i="1"/>
  <c r="E57" i="1"/>
  <c r="C57" i="1"/>
  <c r="E59" i="1"/>
  <c r="C59" i="1"/>
  <c r="E56" i="1"/>
  <c r="C56" i="1"/>
  <c r="E30" i="1"/>
  <c r="C30" i="1"/>
  <c r="E40" i="1"/>
  <c r="C40" i="1"/>
  <c r="E31" i="1"/>
  <c r="C31" i="1"/>
  <c r="E35" i="1"/>
  <c r="C35" i="1"/>
  <c r="E34" i="1"/>
  <c r="C34" i="1"/>
  <c r="E29" i="1"/>
  <c r="C29" i="1"/>
  <c r="E101" i="1"/>
  <c r="C101" i="1"/>
  <c r="E97" i="1"/>
  <c r="C97" i="1"/>
  <c r="E93" i="1"/>
  <c r="C93" i="1"/>
  <c r="E92" i="1"/>
  <c r="C92" i="1"/>
  <c r="E94" i="1"/>
  <c r="C94" i="1"/>
  <c r="E85" i="1"/>
  <c r="C85" i="1"/>
  <c r="E80" i="1"/>
  <c r="C80" i="1"/>
  <c r="E54" i="1"/>
  <c r="C54" i="1"/>
  <c r="E78" i="1"/>
  <c r="C78" i="1"/>
  <c r="E76" i="1"/>
  <c r="C76" i="1"/>
  <c r="E11" i="1"/>
  <c r="D11" i="1"/>
  <c r="C11" i="1"/>
  <c r="E4" i="1"/>
  <c r="C4" i="1"/>
  <c r="E5" i="1"/>
  <c r="C5" i="1"/>
  <c r="E9" i="1"/>
  <c r="D9" i="1"/>
  <c r="C9" i="1"/>
  <c r="E7" i="1"/>
  <c r="C7" i="1"/>
  <c r="E22" i="1"/>
  <c r="D22" i="1"/>
  <c r="C22" i="1"/>
  <c r="E15" i="1"/>
  <c r="D15" i="1"/>
  <c r="C15" i="1"/>
  <c r="E12" i="1"/>
  <c r="D12" i="1"/>
  <c r="C12" i="1"/>
</calcChain>
</file>

<file path=xl/sharedStrings.xml><?xml version="1.0" encoding="utf-8"?>
<sst xmlns="http://schemas.openxmlformats.org/spreadsheetml/2006/main" count="205" uniqueCount="155">
  <si>
    <t>DIVISION 'A' (Sub 40 minutes for 10k)</t>
  </si>
  <si>
    <t>Name</t>
  </si>
  <si>
    <t>Total Points</t>
  </si>
  <si>
    <t>Best 6 scores</t>
  </si>
  <si>
    <t>Races run</t>
  </si>
  <si>
    <t>First Name</t>
  </si>
  <si>
    <t>Surname</t>
  </si>
  <si>
    <t>DIVISION 'B' (40:00 to 44:59 for 10k)</t>
  </si>
  <si>
    <t>DIVISION 'C' ( 45:00 to 49:59 for 10k)</t>
  </si>
  <si>
    <t>DIVISION 'D' (50:00 to 54:59 for 10k)</t>
  </si>
  <si>
    <t>DIVISION 'E' (55:00 and over for 10k)</t>
  </si>
  <si>
    <t>Esholt    5k        May 10</t>
  </si>
  <si>
    <t>Halifax Park Run June 3</t>
  </si>
  <si>
    <t>Todmorden 5k        August 3</t>
  </si>
  <si>
    <t>Vale of York Half Marathon Sept 10</t>
  </si>
  <si>
    <t>Sweatshop 10m    March 12</t>
  </si>
  <si>
    <t>Preston      10m November 19</t>
  </si>
  <si>
    <t>Myerscough             10m December   3</t>
  </si>
  <si>
    <t>Dewsbury 10k February 4</t>
  </si>
  <si>
    <t xml:space="preserve">Bryn </t>
  </si>
  <si>
    <t>Barker</t>
  </si>
  <si>
    <t xml:space="preserve">Mark </t>
  </si>
  <si>
    <t>Crabtree</t>
  </si>
  <si>
    <t>April</t>
  </si>
  <si>
    <t>Caulfield</t>
  </si>
  <si>
    <t>Robert</t>
  </si>
  <si>
    <t>Hick</t>
  </si>
  <si>
    <t xml:space="preserve">Will </t>
  </si>
  <si>
    <t>Carver</t>
  </si>
  <si>
    <t xml:space="preserve">Kevin </t>
  </si>
  <si>
    <t>Lusk</t>
  </si>
  <si>
    <t xml:space="preserve">Hanni </t>
  </si>
  <si>
    <t>Fisher</t>
  </si>
  <si>
    <t>Jonny</t>
  </si>
  <si>
    <t>Lister</t>
  </si>
  <si>
    <t>Margaret</t>
  </si>
  <si>
    <t>Deacon</t>
  </si>
  <si>
    <t>Nigel</t>
  </si>
  <si>
    <t>Rigg</t>
  </si>
  <si>
    <t>Taylor</t>
  </si>
  <si>
    <t>John</t>
  </si>
  <si>
    <t>Moore</t>
  </si>
  <si>
    <t xml:space="preserve">Chris </t>
  </si>
  <si>
    <t>Kirkbride</t>
  </si>
  <si>
    <t>Deborah</t>
  </si>
  <si>
    <t>Kirsty</t>
  </si>
  <si>
    <t>David</t>
  </si>
  <si>
    <t>Parrington</t>
  </si>
  <si>
    <t>Susan</t>
  </si>
  <si>
    <t>Hall</t>
  </si>
  <si>
    <t>Michael</t>
  </si>
  <si>
    <t>Gaughan</t>
  </si>
  <si>
    <t>Paul</t>
  </si>
  <si>
    <t>Berry</t>
  </si>
  <si>
    <t xml:space="preserve">Simon </t>
  </si>
  <si>
    <t>Johnson</t>
  </si>
  <si>
    <t>Harry</t>
  </si>
  <si>
    <t>Whitlow</t>
  </si>
  <si>
    <t>Stephen</t>
  </si>
  <si>
    <t>Rainbow</t>
  </si>
  <si>
    <t>King</t>
  </si>
  <si>
    <t>Peter</t>
  </si>
  <si>
    <t>Matthews</t>
  </si>
  <si>
    <t>James</t>
  </si>
  <si>
    <t>Mark</t>
  </si>
  <si>
    <t>Richard</t>
  </si>
  <si>
    <t>Palethorpe</t>
  </si>
  <si>
    <t>Marc</t>
  </si>
  <si>
    <t>Rocheteau</t>
  </si>
  <si>
    <t>Wayne</t>
  </si>
  <si>
    <t>Stevens</t>
  </si>
  <si>
    <t>Keith</t>
  </si>
  <si>
    <t>Lemon</t>
  </si>
  <si>
    <t>Andrea</t>
  </si>
  <si>
    <t>Ackroyd</t>
  </si>
  <si>
    <t>Monica</t>
  </si>
  <si>
    <t>Gallager</t>
  </si>
  <si>
    <t>O'Rourke</t>
  </si>
  <si>
    <t>Will</t>
  </si>
  <si>
    <t>Smith</t>
  </si>
  <si>
    <t>Johanna</t>
  </si>
  <si>
    <t xml:space="preserve">David </t>
  </si>
  <si>
    <t>Ingle</t>
  </si>
  <si>
    <t>Greenslade</t>
  </si>
  <si>
    <t>Hopkinson</t>
  </si>
  <si>
    <t>Hazel</t>
  </si>
  <si>
    <t>Berrett</t>
  </si>
  <si>
    <t>Jane</t>
  </si>
  <si>
    <t>Curwen</t>
  </si>
  <si>
    <t>Janine</t>
  </si>
  <si>
    <t>Thompson</t>
  </si>
  <si>
    <t>Michelle</t>
  </si>
  <si>
    <t>Broadley</t>
  </si>
  <si>
    <t>Burrell</t>
  </si>
  <si>
    <t>Kezzy</t>
  </si>
  <si>
    <t>Rooke</t>
  </si>
  <si>
    <t>Dennis</t>
  </si>
  <si>
    <t>O'Keefe</t>
  </si>
  <si>
    <t>Nicola</t>
  </si>
  <si>
    <t>Darby</t>
  </si>
  <si>
    <t>Windmill Half Marathon        July 16</t>
  </si>
  <si>
    <t>Littleborough 10k         October 1</t>
  </si>
  <si>
    <t>Booker</t>
  </si>
  <si>
    <t>Stewart</t>
  </si>
  <si>
    <t xml:space="preserve">Rachael </t>
  </si>
  <si>
    <t>Beaumont</t>
  </si>
  <si>
    <t xml:space="preserve">Jane </t>
  </si>
  <si>
    <t>Hobson</t>
  </si>
  <si>
    <t xml:space="preserve">Sue </t>
  </si>
  <si>
    <t>Radcliffe</t>
  </si>
  <si>
    <t xml:space="preserve">Sarah </t>
  </si>
  <si>
    <t>Cumber</t>
  </si>
  <si>
    <t>Geoff</t>
  </si>
  <si>
    <t>Clare</t>
  </si>
  <si>
    <t>Newton</t>
  </si>
  <si>
    <t>Martin</t>
  </si>
  <si>
    <t>Haigh</t>
  </si>
  <si>
    <t>Virginia</t>
  </si>
  <si>
    <t>Lewin</t>
  </si>
  <si>
    <t>Andrew</t>
  </si>
  <si>
    <t>Clancy</t>
  </si>
  <si>
    <t>Audra</t>
  </si>
  <si>
    <t>Naylor</t>
  </si>
  <si>
    <t>Woolley</t>
  </si>
  <si>
    <t>Sutcliffe</t>
  </si>
  <si>
    <t>Simon</t>
  </si>
  <si>
    <t>Lea</t>
  </si>
  <si>
    <t>Daniel</t>
  </si>
  <si>
    <t>Ryan</t>
  </si>
  <si>
    <t>Matt</t>
  </si>
  <si>
    <t>Kay</t>
  </si>
  <si>
    <t>Niall</t>
  </si>
  <si>
    <t>Ella</t>
  </si>
  <si>
    <t>Beevers</t>
  </si>
  <si>
    <t>Charlotte</t>
  </si>
  <si>
    <t>Acton</t>
  </si>
  <si>
    <t>Raymond</t>
  </si>
  <si>
    <t>Geraldine</t>
  </si>
  <si>
    <t>Roby</t>
  </si>
  <si>
    <t>Heath</t>
  </si>
  <si>
    <t>Leeds Abbey Dash 10k  November 5</t>
  </si>
  <si>
    <t>Inskip Half Marathon January 21</t>
  </si>
  <si>
    <t>Reilly</t>
  </si>
  <si>
    <t>Joe</t>
  </si>
  <si>
    <t>Crossfield</t>
  </si>
  <si>
    <t xml:space="preserve">Jenny </t>
  </si>
  <si>
    <t>Sophie</t>
  </si>
  <si>
    <t>Baxter</t>
  </si>
  <si>
    <t>Sally</t>
  </si>
  <si>
    <t>Shacklock</t>
  </si>
  <si>
    <t>Wiggins</t>
  </si>
  <si>
    <t>Kimberley</t>
  </si>
  <si>
    <t>Shedden</t>
  </si>
  <si>
    <t>Tim</t>
  </si>
  <si>
    <t>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</si>
</sst>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4"/>
      <color indexed="55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trike/>
      <sz val="14"/>
      <color theme="0" tint="-0.499984740745262"/>
      <name val="Arial"/>
      <family val="2"/>
    </font>
    <font>
      <strike/>
      <sz val="14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0" borderId="0" xfId="1" applyFont="1"/>
    <xf numFmtId="0" fontId="5" fillId="0" borderId="1" xfId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4" fillId="0" borderId="0" xfId="1" applyFont="1"/>
    <xf numFmtId="0" fontId="12" fillId="0" borderId="2" xfId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Border="1"/>
    <xf numFmtId="0" fontId="16" fillId="0" borderId="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/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/>
    <xf numFmtId="0" fontId="2" fillId="5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/>
    <xf numFmtId="0" fontId="8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/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/>
    <xf numFmtId="0" fontId="4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/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/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/>
    <xf numFmtId="0" fontId="2" fillId="11" borderId="1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 wrapText="1"/>
    </xf>
    <xf numFmtId="0" fontId="7" fillId="11" borderId="1" xfId="1" applyFont="1" applyFill="1" applyBorder="1"/>
    <xf numFmtId="0" fontId="8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/>
  </cellXfs>
  <cellStyles count="2">
    <cellStyle name="Normal" xfId="0" builtinId="0"/>
    <cellStyle name="Normal_RACECHALLENGE2014FIN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topLeftCell="A44" zoomScale="75" zoomScaleNormal="75" workbookViewId="0">
      <selection activeCell="T36" sqref="T36"/>
    </sheetView>
  </sheetViews>
  <sheetFormatPr defaultColWidth="9.140625" defaultRowHeight="15" x14ac:dyDescent="0.25"/>
  <cols>
    <col min="1" max="1" width="14" style="12" customWidth="1"/>
    <col min="2" max="2" width="17.28515625" style="12" customWidth="1"/>
    <col min="3" max="3" width="9.140625" style="12"/>
    <col min="4" max="4" width="12.7109375" style="12" bestFit="1" customWidth="1"/>
    <col min="5" max="5" width="9.140625" style="12"/>
    <col min="6" max="6" width="10.85546875" style="12" customWidth="1"/>
    <col min="7" max="8" width="9.140625" style="12"/>
    <col min="9" max="9" width="11" style="12" customWidth="1"/>
    <col min="10" max="10" width="11.42578125" style="12" customWidth="1"/>
    <col min="11" max="11" width="10.140625" style="12" customWidth="1"/>
    <col min="12" max="12" width="13.42578125" style="12" customWidth="1"/>
    <col min="13" max="13" width="12" style="12" customWidth="1"/>
    <col min="14" max="14" width="12.7109375" style="12" customWidth="1"/>
    <col min="15" max="15" width="12.28515625" style="12" customWidth="1"/>
    <col min="16" max="16" width="11.7109375" style="12" customWidth="1"/>
    <col min="17" max="17" width="10.140625" style="12" customWidth="1"/>
    <col min="18" max="16384" width="9.140625" style="12"/>
  </cols>
  <sheetData>
    <row r="1" spans="1:17" s="1" customFormat="1" ht="25.15" customHeight="1" thickTop="1" thickBot="1" x14ac:dyDescent="0.3">
      <c r="A1" s="24" t="s">
        <v>0</v>
      </c>
      <c r="B1" s="25"/>
      <c r="C1" s="25"/>
      <c r="D1" s="25"/>
      <c r="E1" s="25"/>
      <c r="F1" s="18" t="s">
        <v>15</v>
      </c>
      <c r="G1" s="18" t="s">
        <v>11</v>
      </c>
      <c r="H1" s="18" t="s">
        <v>12</v>
      </c>
      <c r="I1" s="18" t="s">
        <v>100</v>
      </c>
      <c r="J1" s="18" t="s">
        <v>13</v>
      </c>
      <c r="K1" s="18" t="s">
        <v>14</v>
      </c>
      <c r="L1" s="18" t="s">
        <v>101</v>
      </c>
      <c r="M1" s="18" t="s">
        <v>140</v>
      </c>
      <c r="N1" s="18" t="s">
        <v>16</v>
      </c>
      <c r="O1" s="18" t="s">
        <v>17</v>
      </c>
      <c r="P1" s="18" t="s">
        <v>141</v>
      </c>
      <c r="Q1" s="18" t="s">
        <v>18</v>
      </c>
    </row>
    <row r="2" spans="1:17" s="1" customFormat="1" ht="17.25" thickTop="1" thickBot="1" x14ac:dyDescent="0.3">
      <c r="A2" s="23" t="s">
        <v>1</v>
      </c>
      <c r="B2" s="23"/>
      <c r="C2" s="31" t="s">
        <v>2</v>
      </c>
      <c r="D2" s="33" t="s">
        <v>3</v>
      </c>
      <c r="E2" s="31" t="s">
        <v>4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" customFormat="1" ht="20.65" customHeight="1" thickTop="1" thickBot="1" x14ac:dyDescent="0.3">
      <c r="A3" s="2" t="s">
        <v>5</v>
      </c>
      <c r="B3" s="2" t="s">
        <v>6</v>
      </c>
      <c r="C3" s="32"/>
      <c r="D3" s="34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6" customFormat="1" ht="19.5" thickTop="1" x14ac:dyDescent="0.3">
      <c r="A4" s="3" t="s">
        <v>52</v>
      </c>
      <c r="B4" s="3" t="s">
        <v>53</v>
      </c>
      <c r="C4" s="4">
        <f t="shared" ref="C4:C22" si="0">SUM(F4:Q4)</f>
        <v>132</v>
      </c>
      <c r="D4" s="4">
        <f>SUM(F4:Q4)-P4</f>
        <v>114</v>
      </c>
      <c r="E4" s="4">
        <f t="shared" ref="E4:E22" si="1">COUNT(F4:Q4)</f>
        <v>7</v>
      </c>
      <c r="F4" s="5"/>
      <c r="G4" s="5">
        <v>19</v>
      </c>
      <c r="H4" s="5">
        <v>19</v>
      </c>
      <c r="I4" s="5">
        <v>19</v>
      </c>
      <c r="J4" s="5">
        <v>19</v>
      </c>
      <c r="K4" s="5">
        <v>20</v>
      </c>
      <c r="L4" s="5">
        <v>18</v>
      </c>
      <c r="M4" s="5"/>
      <c r="N4" s="5"/>
      <c r="O4" s="5"/>
      <c r="P4" s="14">
        <v>18</v>
      </c>
      <c r="Q4" s="5"/>
    </row>
    <row r="5" spans="1:17" s="6" customFormat="1" ht="18.75" x14ac:dyDescent="0.3">
      <c r="A5" s="3" t="s">
        <v>81</v>
      </c>
      <c r="B5" s="3" t="s">
        <v>82</v>
      </c>
      <c r="C5" s="4">
        <f t="shared" si="0"/>
        <v>143</v>
      </c>
      <c r="D5" s="4">
        <f>SUM(F5:Q5)-H5-J5</f>
        <v>110</v>
      </c>
      <c r="E5" s="4">
        <f t="shared" si="1"/>
        <v>8</v>
      </c>
      <c r="F5" s="5"/>
      <c r="G5" s="5"/>
      <c r="H5" s="14">
        <v>16</v>
      </c>
      <c r="I5" s="5">
        <v>18</v>
      </c>
      <c r="J5" s="14">
        <v>17</v>
      </c>
      <c r="K5" s="5">
        <v>19</v>
      </c>
      <c r="L5" s="5"/>
      <c r="M5" s="5">
        <v>17</v>
      </c>
      <c r="N5" s="5"/>
      <c r="O5" s="5">
        <v>20</v>
      </c>
      <c r="P5" s="5">
        <v>17</v>
      </c>
      <c r="Q5" s="5">
        <v>19</v>
      </c>
    </row>
    <row r="6" spans="1:17" s="6" customFormat="1" ht="18.75" x14ac:dyDescent="0.3">
      <c r="A6" s="3" t="s">
        <v>78</v>
      </c>
      <c r="B6" s="3" t="s">
        <v>103</v>
      </c>
      <c r="C6" s="4">
        <f t="shared" si="0"/>
        <v>130</v>
      </c>
      <c r="D6" s="4">
        <f>SUM(F6:Q6)-K6-M6</f>
        <v>101</v>
      </c>
      <c r="E6" s="4">
        <f t="shared" si="1"/>
        <v>8</v>
      </c>
      <c r="F6" s="5"/>
      <c r="G6" s="5"/>
      <c r="H6" s="5"/>
      <c r="I6" s="5">
        <v>16</v>
      </c>
      <c r="J6" s="5">
        <v>16</v>
      </c>
      <c r="K6" s="14">
        <v>14</v>
      </c>
      <c r="L6" s="5">
        <v>16</v>
      </c>
      <c r="M6" s="14">
        <v>15</v>
      </c>
      <c r="N6" s="5">
        <v>19</v>
      </c>
      <c r="O6" s="5"/>
      <c r="P6" s="5">
        <v>16</v>
      </c>
      <c r="Q6" s="5">
        <v>18</v>
      </c>
    </row>
    <row r="7" spans="1:17" s="6" customFormat="1" ht="18.75" x14ac:dyDescent="0.3">
      <c r="A7" s="3" t="s">
        <v>21</v>
      </c>
      <c r="B7" s="3" t="s">
        <v>22</v>
      </c>
      <c r="C7" s="4">
        <f t="shared" si="0"/>
        <v>111</v>
      </c>
      <c r="D7" s="4">
        <f>SUM(F7:Q7)-G7</f>
        <v>98</v>
      </c>
      <c r="E7" s="4">
        <f t="shared" si="1"/>
        <v>7</v>
      </c>
      <c r="F7" s="5">
        <v>19</v>
      </c>
      <c r="G7" s="14">
        <v>13</v>
      </c>
      <c r="H7" s="5">
        <v>15</v>
      </c>
      <c r="I7" s="5">
        <v>17</v>
      </c>
      <c r="J7" s="5"/>
      <c r="K7" s="5"/>
      <c r="L7" s="5">
        <v>15</v>
      </c>
      <c r="M7" s="5"/>
      <c r="N7" s="5"/>
      <c r="O7" s="5"/>
      <c r="P7" s="5">
        <v>15</v>
      </c>
      <c r="Q7" s="5">
        <v>17</v>
      </c>
    </row>
    <row r="8" spans="1:17" s="6" customFormat="1" ht="18.75" x14ac:dyDescent="0.3">
      <c r="A8" s="3" t="s">
        <v>80</v>
      </c>
      <c r="B8" s="3" t="s">
        <v>124</v>
      </c>
      <c r="C8" s="4">
        <f t="shared" si="0"/>
        <v>65</v>
      </c>
      <c r="D8" s="4">
        <f t="shared" ref="D8:D22" si="2">SUM(F8:Q8)</f>
        <v>65</v>
      </c>
      <c r="E8" s="4">
        <f t="shared" si="1"/>
        <v>4</v>
      </c>
      <c r="F8" s="5"/>
      <c r="G8" s="5"/>
      <c r="H8" s="5">
        <v>17</v>
      </c>
      <c r="I8" s="5"/>
      <c r="J8" s="5"/>
      <c r="K8" s="5">
        <v>15</v>
      </c>
      <c r="L8" s="5">
        <v>17</v>
      </c>
      <c r="M8" s="5">
        <v>16</v>
      </c>
      <c r="N8" s="5"/>
      <c r="O8" s="5"/>
      <c r="P8" s="5"/>
      <c r="Q8" s="5"/>
    </row>
    <row r="9" spans="1:17" s="6" customFormat="1" ht="18.75" x14ac:dyDescent="0.3">
      <c r="A9" s="3" t="s">
        <v>40</v>
      </c>
      <c r="B9" s="3" t="s">
        <v>57</v>
      </c>
      <c r="C9" s="4">
        <f t="shared" si="0"/>
        <v>60</v>
      </c>
      <c r="D9" s="4">
        <f t="shared" si="2"/>
        <v>60</v>
      </c>
      <c r="E9" s="4">
        <f t="shared" si="1"/>
        <v>4</v>
      </c>
      <c r="F9" s="5"/>
      <c r="G9" s="5">
        <v>15</v>
      </c>
      <c r="H9" s="5">
        <v>14</v>
      </c>
      <c r="I9" s="5"/>
      <c r="J9" s="5"/>
      <c r="K9" s="5">
        <v>17</v>
      </c>
      <c r="L9" s="5">
        <v>14</v>
      </c>
      <c r="M9" s="5"/>
      <c r="N9" s="5"/>
      <c r="O9" s="5"/>
      <c r="P9" s="5"/>
      <c r="Q9" s="5"/>
    </row>
    <row r="10" spans="1:17" s="6" customFormat="1" ht="18.75" x14ac:dyDescent="0.3">
      <c r="A10" s="3" t="s">
        <v>131</v>
      </c>
      <c r="B10" s="3" t="s">
        <v>79</v>
      </c>
      <c r="C10" s="4">
        <f t="shared" si="0"/>
        <v>55</v>
      </c>
      <c r="D10" s="4">
        <f t="shared" si="2"/>
        <v>55</v>
      </c>
      <c r="E10" s="4">
        <f t="shared" si="1"/>
        <v>3</v>
      </c>
      <c r="F10" s="5"/>
      <c r="G10" s="5"/>
      <c r="H10" s="5"/>
      <c r="I10" s="5"/>
      <c r="J10" s="5"/>
      <c r="K10" s="5">
        <v>16</v>
      </c>
      <c r="L10" s="5"/>
      <c r="M10" s="5">
        <v>20</v>
      </c>
      <c r="N10" s="5"/>
      <c r="O10" s="5"/>
      <c r="P10" s="5">
        <v>19</v>
      </c>
      <c r="Q10" s="5"/>
    </row>
    <row r="11" spans="1:17" s="6" customFormat="1" ht="18.75" x14ac:dyDescent="0.3">
      <c r="A11" s="3" t="s">
        <v>19</v>
      </c>
      <c r="B11" s="3" t="s">
        <v>20</v>
      </c>
      <c r="C11" s="4">
        <f t="shared" si="0"/>
        <v>52</v>
      </c>
      <c r="D11" s="4">
        <f t="shared" si="2"/>
        <v>52</v>
      </c>
      <c r="E11" s="4">
        <f t="shared" si="1"/>
        <v>3</v>
      </c>
      <c r="F11" s="5">
        <v>20</v>
      </c>
      <c r="G11" s="5">
        <v>14</v>
      </c>
      <c r="H11" s="5">
        <v>18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8.75" x14ac:dyDescent="0.3">
      <c r="A12" s="3" t="s">
        <v>50</v>
      </c>
      <c r="B12" s="3" t="s">
        <v>51</v>
      </c>
      <c r="C12" s="4">
        <f t="shared" si="0"/>
        <v>40</v>
      </c>
      <c r="D12" s="4">
        <f t="shared" si="2"/>
        <v>40</v>
      </c>
      <c r="E12" s="4">
        <f t="shared" si="1"/>
        <v>2</v>
      </c>
      <c r="F12" s="5"/>
      <c r="G12" s="5">
        <v>20</v>
      </c>
      <c r="H12" s="5"/>
      <c r="I12" s="5"/>
      <c r="J12" s="5">
        <v>20</v>
      </c>
      <c r="K12" s="5"/>
      <c r="L12" s="5"/>
      <c r="M12" s="5"/>
      <c r="N12" s="5"/>
      <c r="O12" s="5"/>
      <c r="P12" s="5"/>
      <c r="Q12" s="5"/>
    </row>
    <row r="13" spans="1:17" s="6" customFormat="1" ht="18.75" x14ac:dyDescent="0.3">
      <c r="A13" s="3" t="s">
        <v>52</v>
      </c>
      <c r="B13" s="3" t="s">
        <v>102</v>
      </c>
      <c r="C13" s="4">
        <f t="shared" si="0"/>
        <v>39</v>
      </c>
      <c r="D13" s="4">
        <f t="shared" si="2"/>
        <v>39</v>
      </c>
      <c r="E13" s="4">
        <f t="shared" si="1"/>
        <v>2</v>
      </c>
      <c r="F13" s="5"/>
      <c r="G13" s="5"/>
      <c r="H13" s="5"/>
      <c r="I13" s="5">
        <v>20</v>
      </c>
      <c r="J13" s="5"/>
      <c r="K13" s="5"/>
      <c r="L13" s="5"/>
      <c r="M13" s="5">
        <v>19</v>
      </c>
      <c r="N13" s="5"/>
      <c r="O13" s="5"/>
      <c r="P13" s="5"/>
      <c r="Q13" s="5"/>
    </row>
    <row r="14" spans="1:17" s="6" customFormat="1" ht="18.75" x14ac:dyDescent="0.3">
      <c r="A14" s="3" t="s">
        <v>110</v>
      </c>
      <c r="B14" s="3" t="s">
        <v>111</v>
      </c>
      <c r="C14" s="4">
        <f t="shared" si="0"/>
        <v>38</v>
      </c>
      <c r="D14" s="4">
        <f t="shared" si="2"/>
        <v>38</v>
      </c>
      <c r="E14" s="4">
        <f t="shared" si="1"/>
        <v>2</v>
      </c>
      <c r="F14" s="5"/>
      <c r="G14" s="5"/>
      <c r="H14" s="5"/>
      <c r="I14" s="5"/>
      <c r="J14" s="5">
        <v>18</v>
      </c>
      <c r="K14" s="5"/>
      <c r="L14" s="5"/>
      <c r="M14" s="5"/>
      <c r="N14" s="5">
        <v>20</v>
      </c>
      <c r="O14" s="5"/>
      <c r="P14" s="5"/>
      <c r="Q14" s="5"/>
    </row>
    <row r="15" spans="1:17" s="6" customFormat="1" ht="18.75" x14ac:dyDescent="0.3">
      <c r="A15" s="3" t="s">
        <v>54</v>
      </c>
      <c r="B15" s="3" t="s">
        <v>55</v>
      </c>
      <c r="C15" s="4">
        <f t="shared" si="0"/>
        <v>38</v>
      </c>
      <c r="D15" s="4">
        <f t="shared" si="2"/>
        <v>38</v>
      </c>
      <c r="E15" s="4">
        <f t="shared" si="1"/>
        <v>2</v>
      </c>
      <c r="F15" s="5"/>
      <c r="G15" s="5">
        <v>18</v>
      </c>
      <c r="H15" s="5"/>
      <c r="I15" s="5"/>
      <c r="J15" s="5"/>
      <c r="K15" s="5"/>
      <c r="L15" s="5"/>
      <c r="M15" s="5"/>
      <c r="N15" s="5"/>
      <c r="O15" s="5"/>
      <c r="P15" s="5"/>
      <c r="Q15" s="5">
        <v>20</v>
      </c>
    </row>
    <row r="16" spans="1:17" s="6" customFormat="1" ht="18.75" x14ac:dyDescent="0.3">
      <c r="A16" s="3" t="s">
        <v>58</v>
      </c>
      <c r="B16" s="3" t="s">
        <v>59</v>
      </c>
      <c r="C16" s="4">
        <f t="shared" si="0"/>
        <v>34</v>
      </c>
      <c r="D16" s="4">
        <f t="shared" si="2"/>
        <v>34</v>
      </c>
      <c r="E16" s="4">
        <f t="shared" si="1"/>
        <v>2</v>
      </c>
      <c r="F16" s="5"/>
      <c r="G16" s="5">
        <v>16</v>
      </c>
      <c r="H16" s="5"/>
      <c r="I16" s="5"/>
      <c r="J16" s="5"/>
      <c r="K16" s="5"/>
      <c r="L16" s="5"/>
      <c r="M16" s="5">
        <v>18</v>
      </c>
      <c r="N16" s="5"/>
      <c r="O16" s="5"/>
      <c r="P16" s="5"/>
      <c r="Q16" s="5"/>
    </row>
    <row r="17" spans="1:17" s="6" customFormat="1" ht="18.75" x14ac:dyDescent="0.3">
      <c r="A17" s="3" t="s">
        <v>143</v>
      </c>
      <c r="B17" s="3" t="s">
        <v>144</v>
      </c>
      <c r="C17" s="4">
        <f t="shared" si="0"/>
        <v>20</v>
      </c>
      <c r="D17" s="4">
        <f t="shared" si="2"/>
        <v>20</v>
      </c>
      <c r="E17" s="4">
        <f t="shared" si="1"/>
        <v>1</v>
      </c>
      <c r="F17" s="5"/>
      <c r="G17" s="5"/>
      <c r="H17" s="5"/>
      <c r="I17" s="5"/>
      <c r="J17" s="5"/>
      <c r="K17" s="5"/>
      <c r="L17" s="5">
        <v>20</v>
      </c>
      <c r="M17" s="5"/>
      <c r="N17" s="5"/>
      <c r="O17" s="5"/>
      <c r="P17" s="5"/>
      <c r="Q17" s="5"/>
    </row>
    <row r="18" spans="1:17" s="6" customFormat="1" ht="18.75" x14ac:dyDescent="0.3">
      <c r="A18" s="3" t="s">
        <v>78</v>
      </c>
      <c r="B18" s="3" t="s">
        <v>79</v>
      </c>
      <c r="C18" s="4">
        <f t="shared" si="0"/>
        <v>20</v>
      </c>
      <c r="D18" s="4">
        <f t="shared" si="2"/>
        <v>20</v>
      </c>
      <c r="E18" s="4">
        <f t="shared" si="1"/>
        <v>1</v>
      </c>
      <c r="F18" s="5"/>
      <c r="G18" s="5"/>
      <c r="H18" s="5">
        <v>20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8.75" x14ac:dyDescent="0.3">
      <c r="A19" s="3" t="s">
        <v>119</v>
      </c>
      <c r="B19" s="3" t="s">
        <v>150</v>
      </c>
      <c r="C19" s="4">
        <f t="shared" si="0"/>
        <v>20</v>
      </c>
      <c r="D19" s="4">
        <f t="shared" si="2"/>
        <v>20</v>
      </c>
      <c r="E19" s="4">
        <f t="shared" si="1"/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20</v>
      </c>
      <c r="Q19" s="5"/>
    </row>
    <row r="20" spans="1:17" s="6" customFormat="1" ht="18.75" x14ac:dyDescent="0.3">
      <c r="A20" s="3" t="s">
        <v>52</v>
      </c>
      <c r="B20" s="3" t="s">
        <v>124</v>
      </c>
      <c r="C20" s="4">
        <f t="shared" si="0"/>
        <v>19</v>
      </c>
      <c r="D20" s="4">
        <f t="shared" si="2"/>
        <v>19</v>
      </c>
      <c r="E20" s="4">
        <f t="shared" si="1"/>
        <v>1</v>
      </c>
      <c r="F20" s="5"/>
      <c r="G20" s="5"/>
      <c r="H20" s="5"/>
      <c r="I20" s="5"/>
      <c r="J20" s="5"/>
      <c r="K20" s="5"/>
      <c r="L20" s="5">
        <v>19</v>
      </c>
      <c r="M20" s="5"/>
      <c r="N20" s="5"/>
      <c r="O20" s="5"/>
      <c r="P20" s="5"/>
      <c r="Q20" s="5"/>
    </row>
    <row r="21" spans="1:17" s="6" customFormat="1" ht="18.75" x14ac:dyDescent="0.3">
      <c r="A21" s="3" t="s">
        <v>129</v>
      </c>
      <c r="B21" s="3" t="s">
        <v>130</v>
      </c>
      <c r="C21" s="4">
        <f t="shared" si="0"/>
        <v>18</v>
      </c>
      <c r="D21" s="4">
        <f t="shared" si="2"/>
        <v>18</v>
      </c>
      <c r="E21" s="4">
        <f t="shared" si="1"/>
        <v>1</v>
      </c>
      <c r="F21" s="5"/>
      <c r="G21" s="5"/>
      <c r="H21" s="5"/>
      <c r="I21" s="5"/>
      <c r="J21" s="5"/>
      <c r="K21" s="5">
        <v>18</v>
      </c>
      <c r="L21" s="5"/>
      <c r="M21" s="5"/>
      <c r="N21" s="5"/>
      <c r="O21" s="5"/>
      <c r="P21" s="5"/>
      <c r="Q21" s="5"/>
    </row>
    <row r="22" spans="1:17" s="6" customFormat="1" ht="18.75" x14ac:dyDescent="0.3">
      <c r="A22" s="3" t="s">
        <v>56</v>
      </c>
      <c r="B22" s="3" t="s">
        <v>55</v>
      </c>
      <c r="C22" s="4">
        <f t="shared" si="0"/>
        <v>17</v>
      </c>
      <c r="D22" s="4">
        <f t="shared" si="2"/>
        <v>17</v>
      </c>
      <c r="E22" s="4">
        <f t="shared" si="1"/>
        <v>1</v>
      </c>
      <c r="F22" s="5"/>
      <c r="G22" s="5">
        <v>17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6" customFormat="1" ht="18.75" x14ac:dyDescent="0.3">
      <c r="A23" s="7"/>
      <c r="B23" s="7"/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" customFormat="1" ht="15.75" thickBot="1" x14ac:dyDescent="0.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1" customFormat="1" ht="26.65" customHeight="1" thickTop="1" thickBot="1" x14ac:dyDescent="0.3">
      <c r="A25" s="30" t="s">
        <v>7</v>
      </c>
      <c r="B25" s="30"/>
      <c r="C25" s="30"/>
      <c r="D25" s="30"/>
      <c r="E25" s="30"/>
      <c r="F25" s="16" t="str">
        <f>F1</f>
        <v>Sweatshop 10m    March 12</v>
      </c>
      <c r="G25" s="16" t="str">
        <f t="shared" ref="G25:Q25" si="3">G1</f>
        <v>Esholt    5k        May 10</v>
      </c>
      <c r="H25" s="16" t="str">
        <f t="shared" si="3"/>
        <v>Halifax Park Run June 3</v>
      </c>
      <c r="I25" s="16" t="str">
        <f t="shared" si="3"/>
        <v>Windmill Half Marathon        July 16</v>
      </c>
      <c r="J25" s="16" t="str">
        <f t="shared" si="3"/>
        <v>Todmorden 5k        August 3</v>
      </c>
      <c r="K25" s="16" t="str">
        <f t="shared" si="3"/>
        <v>Vale of York Half Marathon Sept 10</v>
      </c>
      <c r="L25" s="16" t="str">
        <f t="shared" si="3"/>
        <v>Littleborough 10k         October 1</v>
      </c>
      <c r="M25" s="16" t="str">
        <f t="shared" si="3"/>
        <v>Leeds Abbey Dash 10k  November 5</v>
      </c>
      <c r="N25" s="16" t="str">
        <f t="shared" si="3"/>
        <v>Preston      10m November 19</v>
      </c>
      <c r="O25" s="16" t="str">
        <f t="shared" si="3"/>
        <v>Myerscough             10m December   3</v>
      </c>
      <c r="P25" s="16" t="str">
        <f t="shared" si="3"/>
        <v>Inskip Half Marathon January 21</v>
      </c>
      <c r="Q25" s="16" t="str">
        <f t="shared" si="3"/>
        <v>Dewsbury 10k February 4</v>
      </c>
    </row>
    <row r="26" spans="1:17" s="1" customFormat="1" ht="17.25" thickTop="1" thickBot="1" x14ac:dyDescent="0.3">
      <c r="A26" s="23" t="s">
        <v>1</v>
      </c>
      <c r="B26" s="23"/>
      <c r="C26" s="28" t="s">
        <v>2</v>
      </c>
      <c r="D26" s="26" t="s">
        <v>3</v>
      </c>
      <c r="E26" s="28" t="s">
        <v>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s="1" customFormat="1" ht="19.149999999999999" customHeight="1" thickTop="1" thickBot="1" x14ac:dyDescent="0.3">
      <c r="A27" s="2" t="s">
        <v>5</v>
      </c>
      <c r="B27" s="2" t="s">
        <v>6</v>
      </c>
      <c r="C27" s="29"/>
      <c r="D27" s="27"/>
      <c r="E27" s="2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s="6" customFormat="1" ht="19.5" thickTop="1" x14ac:dyDescent="0.3">
      <c r="A28" s="3" t="s">
        <v>50</v>
      </c>
      <c r="B28" s="3" t="s">
        <v>60</v>
      </c>
      <c r="C28" s="4">
        <f>SUM(F28:Q28)</f>
        <v>140</v>
      </c>
      <c r="D28" s="4">
        <f>SUM(F28:Q28)- N28</f>
        <v>120</v>
      </c>
      <c r="E28" s="4">
        <f>COUNT(F28:Q28)</f>
        <v>7</v>
      </c>
      <c r="F28" s="5"/>
      <c r="G28" s="5">
        <v>20</v>
      </c>
      <c r="H28" s="5">
        <v>20</v>
      </c>
      <c r="I28" s="5">
        <v>20</v>
      </c>
      <c r="J28" s="5">
        <v>20</v>
      </c>
      <c r="K28" s="5"/>
      <c r="L28" s="5">
        <v>20</v>
      </c>
      <c r="M28" s="5">
        <v>20</v>
      </c>
      <c r="N28" s="14">
        <v>20</v>
      </c>
      <c r="O28" s="5"/>
      <c r="P28" s="5"/>
      <c r="Q28" s="5"/>
    </row>
    <row r="29" spans="1:17" s="6" customFormat="1" ht="18.75" x14ac:dyDescent="0.3">
      <c r="A29" s="3" t="s">
        <v>23</v>
      </c>
      <c r="B29" s="3" t="s">
        <v>24</v>
      </c>
      <c r="C29" s="4">
        <f>SUM(F29:Q29)</f>
        <v>155</v>
      </c>
      <c r="D29" s="4">
        <f>SUM(F29:Q29)-L29-M29</f>
        <v>117</v>
      </c>
      <c r="E29" s="4">
        <f>COUNT(F29:Q29)</f>
        <v>8</v>
      </c>
      <c r="F29" s="5">
        <v>20</v>
      </c>
      <c r="G29" s="5"/>
      <c r="H29" s="5">
        <v>19</v>
      </c>
      <c r="I29" s="5">
        <v>19</v>
      </c>
      <c r="J29" s="5">
        <v>19</v>
      </c>
      <c r="K29" s="5">
        <v>20</v>
      </c>
      <c r="L29" s="14">
        <v>19</v>
      </c>
      <c r="M29" s="14">
        <v>19</v>
      </c>
      <c r="N29" s="11"/>
      <c r="O29" s="5"/>
      <c r="P29" s="5">
        <v>20</v>
      </c>
      <c r="Q29" s="11"/>
    </row>
    <row r="30" spans="1:17" s="6" customFormat="1" ht="18.75" x14ac:dyDescent="0.3">
      <c r="A30" s="3" t="s">
        <v>63</v>
      </c>
      <c r="B30" s="3" t="s">
        <v>77</v>
      </c>
      <c r="C30" s="4">
        <f>SUM(F30:Q30)</f>
        <v>111</v>
      </c>
      <c r="D30" s="4">
        <f>SUM(F30:Q30)</f>
        <v>111</v>
      </c>
      <c r="E30" s="4">
        <f>COUNT(F30:Q30)</f>
        <v>6</v>
      </c>
      <c r="F30" s="5"/>
      <c r="G30" s="5">
        <v>17</v>
      </c>
      <c r="H30" s="5"/>
      <c r="I30" s="5">
        <v>18</v>
      </c>
      <c r="J30" s="5">
        <v>18</v>
      </c>
      <c r="K30" s="5"/>
      <c r="L30" s="5"/>
      <c r="M30" s="5"/>
      <c r="N30" s="5">
        <v>19</v>
      </c>
      <c r="O30" s="5"/>
      <c r="P30" s="5">
        <v>19</v>
      </c>
      <c r="Q30" s="5">
        <v>20</v>
      </c>
    </row>
    <row r="31" spans="1:17" s="6" customFormat="1" ht="18.75" x14ac:dyDescent="0.3">
      <c r="A31" s="3" t="s">
        <v>27</v>
      </c>
      <c r="B31" s="3" t="s">
        <v>28</v>
      </c>
      <c r="C31" s="4">
        <f>SUM(F31:Q31)</f>
        <v>124</v>
      </c>
      <c r="D31" s="4">
        <f>SUM(F31:Q31)-L31</f>
        <v>110</v>
      </c>
      <c r="E31" s="4">
        <f>COUNT(F31:Q31)</f>
        <v>7</v>
      </c>
      <c r="F31" s="5">
        <v>18</v>
      </c>
      <c r="G31" s="5">
        <v>19</v>
      </c>
      <c r="H31" s="11"/>
      <c r="I31" s="5"/>
      <c r="J31" s="5"/>
      <c r="K31" s="5"/>
      <c r="L31" s="14">
        <v>14</v>
      </c>
      <c r="M31" s="5">
        <v>18</v>
      </c>
      <c r="N31" s="5"/>
      <c r="O31" s="5">
        <v>19</v>
      </c>
      <c r="P31" s="5">
        <v>17</v>
      </c>
      <c r="Q31" s="5">
        <v>19</v>
      </c>
    </row>
    <row r="32" spans="1:17" s="6" customFormat="1" ht="18.75" x14ac:dyDescent="0.3">
      <c r="A32" s="3" t="s">
        <v>104</v>
      </c>
      <c r="B32" s="3" t="s">
        <v>105</v>
      </c>
      <c r="C32" s="4">
        <f>SUM(F32:Q32)</f>
        <v>122</v>
      </c>
      <c r="D32" s="4">
        <f>SUM(F32:Q32)-I32</f>
        <v>107</v>
      </c>
      <c r="E32" s="4">
        <f>COUNT(F32:Q32)</f>
        <v>7</v>
      </c>
      <c r="F32" s="5"/>
      <c r="G32" s="5"/>
      <c r="H32" s="5"/>
      <c r="I32" s="15">
        <v>15</v>
      </c>
      <c r="J32" s="5">
        <v>16</v>
      </c>
      <c r="K32" s="5">
        <v>19</v>
      </c>
      <c r="L32" s="5">
        <v>17</v>
      </c>
      <c r="M32" s="5">
        <v>17</v>
      </c>
      <c r="N32" s="5"/>
      <c r="O32" s="5">
        <v>20</v>
      </c>
      <c r="P32" s="5"/>
      <c r="Q32" s="5">
        <v>18</v>
      </c>
    </row>
    <row r="33" spans="1:17" s="6" customFormat="1" ht="18.75" x14ac:dyDescent="0.3">
      <c r="A33" s="3" t="s">
        <v>67</v>
      </c>
      <c r="B33" s="3" t="s">
        <v>68</v>
      </c>
      <c r="C33" s="4">
        <f>SUM(F33:Q33)</f>
        <v>123</v>
      </c>
      <c r="D33" s="4">
        <f>SUM(F33:Q33)-J33-M33</f>
        <v>97</v>
      </c>
      <c r="E33" s="4">
        <f>COUNT(F33:Q33)</f>
        <v>8</v>
      </c>
      <c r="F33" s="5"/>
      <c r="G33" s="5">
        <v>15</v>
      </c>
      <c r="H33" s="5">
        <v>17</v>
      </c>
      <c r="I33" s="5"/>
      <c r="J33" s="15">
        <v>12</v>
      </c>
      <c r="K33" s="5"/>
      <c r="L33" s="5">
        <v>15</v>
      </c>
      <c r="M33" s="15">
        <v>14</v>
      </c>
      <c r="N33" s="5">
        <v>17</v>
      </c>
      <c r="O33" s="5">
        <v>18</v>
      </c>
      <c r="P33" s="5"/>
      <c r="Q33" s="5">
        <v>15</v>
      </c>
    </row>
    <row r="34" spans="1:17" s="6" customFormat="1" ht="18.75" x14ac:dyDescent="0.3">
      <c r="A34" s="3" t="s">
        <v>25</v>
      </c>
      <c r="B34" s="3" t="s">
        <v>26</v>
      </c>
      <c r="C34" s="4">
        <f>SUM(F34:Q34)</f>
        <v>96</v>
      </c>
      <c r="D34" s="4">
        <f>SUM(F34:Q34)</f>
        <v>96</v>
      </c>
      <c r="E34" s="4">
        <f>COUNT(F34:Q34)</f>
        <v>6</v>
      </c>
      <c r="F34" s="5">
        <v>19</v>
      </c>
      <c r="G34" s="5">
        <v>13</v>
      </c>
      <c r="H34" s="5"/>
      <c r="I34" s="5">
        <v>16</v>
      </c>
      <c r="J34" s="5">
        <v>15</v>
      </c>
      <c r="K34" s="5">
        <v>17</v>
      </c>
      <c r="L34" s="5"/>
      <c r="M34" s="5"/>
      <c r="N34" s="11"/>
      <c r="O34" s="5">
        <v>16</v>
      </c>
      <c r="P34" s="11"/>
      <c r="Q34" s="11"/>
    </row>
    <row r="35" spans="1:17" s="6" customFormat="1" ht="18.75" x14ac:dyDescent="0.3">
      <c r="A35" s="3" t="s">
        <v>29</v>
      </c>
      <c r="B35" s="3" t="s">
        <v>30</v>
      </c>
      <c r="C35" s="4">
        <f>SUM(F35:Q35)</f>
        <v>84</v>
      </c>
      <c r="D35" s="4">
        <f>SUM(F35:Q35)</f>
        <v>84</v>
      </c>
      <c r="E35" s="4">
        <f>COUNT(F35:Q35)</f>
        <v>5</v>
      </c>
      <c r="F35" s="5">
        <v>17</v>
      </c>
      <c r="G35" s="5"/>
      <c r="H35" s="5">
        <v>16</v>
      </c>
      <c r="I35" s="5">
        <v>17</v>
      </c>
      <c r="J35" s="5"/>
      <c r="K35" s="5">
        <v>18</v>
      </c>
      <c r="L35" s="5">
        <v>16</v>
      </c>
      <c r="M35" s="5"/>
      <c r="N35" s="5"/>
      <c r="O35" s="5"/>
      <c r="P35" s="5"/>
      <c r="Q35" s="5"/>
    </row>
    <row r="36" spans="1:17" s="6" customFormat="1" ht="18.75" x14ac:dyDescent="0.3">
      <c r="A36" s="3" t="s">
        <v>127</v>
      </c>
      <c r="B36" s="3" t="s">
        <v>128</v>
      </c>
      <c r="C36" s="4">
        <f>SUM(F36:Q36)</f>
        <v>82</v>
      </c>
      <c r="D36" s="4">
        <f>SUM(F36:Q36)</f>
        <v>82</v>
      </c>
      <c r="E36" s="4">
        <f>COUNT(F36:Q36)</f>
        <v>6</v>
      </c>
      <c r="F36" s="5"/>
      <c r="G36" s="5"/>
      <c r="H36" s="5"/>
      <c r="I36" s="5"/>
      <c r="J36" s="5"/>
      <c r="K36" s="5">
        <v>14</v>
      </c>
      <c r="L36" s="5">
        <v>13</v>
      </c>
      <c r="M36" s="5">
        <v>12</v>
      </c>
      <c r="N36" s="5">
        <v>15</v>
      </c>
      <c r="O36" s="5"/>
      <c r="P36" s="5">
        <v>16</v>
      </c>
      <c r="Q36" s="5">
        <v>12</v>
      </c>
    </row>
    <row r="37" spans="1:17" s="6" customFormat="1" ht="18.75" x14ac:dyDescent="0.3">
      <c r="A37" s="3" t="s">
        <v>112</v>
      </c>
      <c r="B37" s="3" t="s">
        <v>111</v>
      </c>
      <c r="C37" s="4">
        <f>SUM(F37:Q37)</f>
        <v>82</v>
      </c>
      <c r="D37" s="4">
        <f>SUM(F37:Q37)</f>
        <v>82</v>
      </c>
      <c r="E37" s="4">
        <f>COUNT(F37:Q37)</f>
        <v>5</v>
      </c>
      <c r="F37" s="5"/>
      <c r="G37" s="5"/>
      <c r="H37" s="5"/>
      <c r="I37" s="5"/>
      <c r="J37" s="5">
        <v>14</v>
      </c>
      <c r="K37" s="5"/>
      <c r="L37" s="5">
        <v>18</v>
      </c>
      <c r="M37" s="5">
        <v>16</v>
      </c>
      <c r="N37" s="5">
        <v>18</v>
      </c>
      <c r="O37" s="5"/>
      <c r="P37" s="5"/>
      <c r="Q37" s="5">
        <v>16</v>
      </c>
    </row>
    <row r="38" spans="1:17" s="6" customFormat="1" ht="18.75" x14ac:dyDescent="0.3">
      <c r="A38" s="3" t="s">
        <v>65</v>
      </c>
      <c r="B38" s="3" t="s">
        <v>66</v>
      </c>
      <c r="C38" s="4">
        <f>SUM(F38:Q38)</f>
        <v>60</v>
      </c>
      <c r="D38" s="4">
        <f>SUM(F38:Q38)</f>
        <v>60</v>
      </c>
      <c r="E38" s="4">
        <f>COUNT(F38:Q38)</f>
        <v>4</v>
      </c>
      <c r="F38" s="5"/>
      <c r="G38" s="5">
        <v>15</v>
      </c>
      <c r="H38" s="5"/>
      <c r="I38" s="5"/>
      <c r="J38" s="5"/>
      <c r="K38" s="5">
        <v>16</v>
      </c>
      <c r="L38" s="5"/>
      <c r="M38" s="5">
        <v>15</v>
      </c>
      <c r="N38" s="5"/>
      <c r="O38" s="5"/>
      <c r="P38" s="5"/>
      <c r="Q38" s="5">
        <v>14</v>
      </c>
    </row>
    <row r="39" spans="1:17" s="6" customFormat="1" ht="18.75" x14ac:dyDescent="0.3">
      <c r="A39" s="3" t="s">
        <v>46</v>
      </c>
      <c r="B39" s="3" t="s">
        <v>92</v>
      </c>
      <c r="C39" s="4">
        <f>SUM(F39:Q39)</f>
        <v>48</v>
      </c>
      <c r="D39" s="4">
        <f>SUM(F39:Q39)</f>
        <v>48</v>
      </c>
      <c r="E39" s="4">
        <f>COUNT(F39:Q39)</f>
        <v>3</v>
      </c>
      <c r="F39" s="5"/>
      <c r="G39" s="5"/>
      <c r="H39" s="5"/>
      <c r="I39" s="5"/>
      <c r="J39" s="5"/>
      <c r="K39" s="5">
        <v>13</v>
      </c>
      <c r="L39" s="5"/>
      <c r="M39" s="5"/>
      <c r="N39" s="5"/>
      <c r="O39" s="5">
        <v>17</v>
      </c>
      <c r="P39" s="5">
        <v>18</v>
      </c>
      <c r="Q39" s="5"/>
    </row>
    <row r="40" spans="1:17" s="6" customFormat="1" ht="18.75" x14ac:dyDescent="0.3">
      <c r="A40" s="3" t="s">
        <v>61</v>
      </c>
      <c r="B40" s="3" t="s">
        <v>62</v>
      </c>
      <c r="C40" s="4">
        <f>SUM(F40:Q40)</f>
        <v>46</v>
      </c>
      <c r="D40" s="4">
        <f>SUM(F40:Q40)</f>
        <v>46</v>
      </c>
      <c r="E40" s="4">
        <f>COUNT(F40:Q40)</f>
        <v>3</v>
      </c>
      <c r="F40" s="5"/>
      <c r="G40" s="5">
        <v>18</v>
      </c>
      <c r="H40" s="5">
        <v>15</v>
      </c>
      <c r="I40" s="5"/>
      <c r="J40" s="5"/>
      <c r="K40" s="5"/>
      <c r="L40" s="5"/>
      <c r="M40" s="5"/>
      <c r="N40" s="11"/>
      <c r="O40" s="5"/>
      <c r="P40" s="5"/>
      <c r="Q40" s="5">
        <v>13</v>
      </c>
    </row>
    <row r="41" spans="1:17" s="6" customFormat="1" ht="18.75" x14ac:dyDescent="0.3">
      <c r="A41" s="3" t="s">
        <v>52</v>
      </c>
      <c r="B41" s="3" t="s">
        <v>83</v>
      </c>
      <c r="C41" s="4">
        <f>SUM(F41:Q41)</f>
        <v>45</v>
      </c>
      <c r="D41" s="4">
        <f>SUM(F41:Q41)</f>
        <v>45</v>
      </c>
      <c r="E41" s="4">
        <f>COUNT(F41:Q41)</f>
        <v>3</v>
      </c>
      <c r="F41" s="5"/>
      <c r="G41" s="5"/>
      <c r="H41" s="5">
        <v>14</v>
      </c>
      <c r="I41" s="5">
        <v>14</v>
      </c>
      <c r="J41" s="5">
        <v>17</v>
      </c>
      <c r="K41" s="5"/>
      <c r="L41" s="5"/>
      <c r="M41" s="5"/>
      <c r="N41" s="5"/>
      <c r="O41" s="5"/>
      <c r="P41" s="5"/>
      <c r="Q41" s="5"/>
    </row>
    <row r="42" spans="1:17" s="6" customFormat="1" ht="18.75" x14ac:dyDescent="0.3">
      <c r="A42" s="3" t="s">
        <v>136</v>
      </c>
      <c r="B42" s="3" t="s">
        <v>49</v>
      </c>
      <c r="C42" s="4">
        <f>SUM(F42:Q42)</f>
        <v>39</v>
      </c>
      <c r="D42" s="4">
        <f>SUM(F42:Q42)</f>
        <v>39</v>
      </c>
      <c r="E42" s="4">
        <f>COUNT(F42:Q42)</f>
        <v>3</v>
      </c>
      <c r="F42" s="5"/>
      <c r="G42" s="5"/>
      <c r="H42" s="5"/>
      <c r="I42" s="5"/>
      <c r="J42" s="5"/>
      <c r="K42" s="5"/>
      <c r="L42" s="5">
        <v>12</v>
      </c>
      <c r="M42" s="5">
        <v>11</v>
      </c>
      <c r="N42" s="5">
        <v>16</v>
      </c>
      <c r="O42" s="5"/>
      <c r="P42" s="5"/>
      <c r="Q42" s="5"/>
    </row>
    <row r="43" spans="1:17" s="6" customFormat="1" ht="18.75" x14ac:dyDescent="0.3">
      <c r="A43" s="3" t="s">
        <v>46</v>
      </c>
      <c r="B43" s="3" t="s">
        <v>55</v>
      </c>
      <c r="C43" s="4">
        <f>SUM(F43:Q43)</f>
        <v>31</v>
      </c>
      <c r="D43" s="4">
        <f>SUM(F43:Q43)</f>
        <v>31</v>
      </c>
      <c r="E43" s="4">
        <f>COUNT(F43:Q43)</f>
        <v>2</v>
      </c>
      <c r="F43" s="5"/>
      <c r="G43" s="5"/>
      <c r="H43" s="5">
        <v>18</v>
      </c>
      <c r="I43" s="5"/>
      <c r="J43" s="5"/>
      <c r="K43" s="5"/>
      <c r="L43" s="5"/>
      <c r="M43" s="5">
        <v>13</v>
      </c>
      <c r="N43" s="5"/>
      <c r="O43" s="5"/>
      <c r="P43" s="5"/>
      <c r="Q43" s="5"/>
    </row>
    <row r="44" spans="1:17" s="6" customFormat="1" ht="18.75" x14ac:dyDescent="0.3">
      <c r="A44" s="3" t="s">
        <v>64</v>
      </c>
      <c r="B44" s="3" t="s">
        <v>51</v>
      </c>
      <c r="C44" s="4">
        <f>SUM(F44:Q44)</f>
        <v>29</v>
      </c>
      <c r="D44" s="4">
        <f>SUM(F44:Q44)</f>
        <v>29</v>
      </c>
      <c r="E44" s="4">
        <f>COUNT(F44:Q44)</f>
        <v>2</v>
      </c>
      <c r="F44" s="5"/>
      <c r="G44" s="5">
        <v>16</v>
      </c>
      <c r="H44" s="5"/>
      <c r="I44" s="11"/>
      <c r="J44" s="5">
        <v>13</v>
      </c>
      <c r="K44" s="5"/>
      <c r="L44" s="5"/>
      <c r="M44" s="5"/>
      <c r="N44" s="5"/>
      <c r="O44" s="5"/>
      <c r="P44" s="5"/>
      <c r="Q44" s="5"/>
    </row>
    <row r="45" spans="1:17" s="6" customFormat="1" ht="18.75" x14ac:dyDescent="0.3">
      <c r="A45" s="3" t="s">
        <v>94</v>
      </c>
      <c r="B45" s="3" t="s">
        <v>95</v>
      </c>
      <c r="C45" s="4">
        <f>SUM(F45:Q45)</f>
        <v>24</v>
      </c>
      <c r="D45" s="4">
        <f>SUM(F45:Q45)</f>
        <v>24</v>
      </c>
      <c r="E45" s="4">
        <f>COUNT(F45:Q45)</f>
        <v>2</v>
      </c>
      <c r="F45" s="5"/>
      <c r="G45" s="5"/>
      <c r="H45" s="5">
        <v>13</v>
      </c>
      <c r="I45" s="5"/>
      <c r="J45" s="5"/>
      <c r="K45" s="5"/>
      <c r="L45" s="5"/>
      <c r="M45" s="5"/>
      <c r="N45" s="5"/>
      <c r="O45" s="5"/>
      <c r="P45" s="5"/>
      <c r="Q45" s="5">
        <v>11</v>
      </c>
    </row>
    <row r="46" spans="1:17" s="6" customFormat="1" ht="18.75" x14ac:dyDescent="0.3">
      <c r="A46" s="3" t="s">
        <v>153</v>
      </c>
      <c r="B46" s="3" t="s">
        <v>147</v>
      </c>
      <c r="C46" s="4">
        <f>SUM(F46:Q46)</f>
        <v>17</v>
      </c>
      <c r="D46" s="4">
        <f>SUM(F46:Q46)</f>
        <v>17</v>
      </c>
      <c r="E46" s="4">
        <f>COUNT(F46:Q46)</f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17</v>
      </c>
    </row>
    <row r="47" spans="1:17" s="6" customFormat="1" ht="18.75" x14ac:dyDescent="0.3">
      <c r="A47" s="3" t="s">
        <v>125</v>
      </c>
      <c r="B47" s="3" t="s">
        <v>126</v>
      </c>
      <c r="C47" s="4">
        <f>SUM(F47:Q47)</f>
        <v>15</v>
      </c>
      <c r="D47" s="4">
        <f>SUM(F47:Q47)</f>
        <v>15</v>
      </c>
      <c r="E47" s="4">
        <f>COUNT(F47:Q47)</f>
        <v>1</v>
      </c>
      <c r="F47" s="5"/>
      <c r="G47" s="5"/>
      <c r="H47" s="5"/>
      <c r="I47" s="5"/>
      <c r="J47" s="5"/>
      <c r="K47" s="5">
        <v>15</v>
      </c>
      <c r="L47" s="5"/>
      <c r="M47" s="5"/>
      <c r="N47" s="5"/>
      <c r="O47" s="5"/>
      <c r="P47" s="5"/>
      <c r="Q47" s="5"/>
    </row>
    <row r="48" spans="1:17" s="6" customFormat="1" ht="18.75" x14ac:dyDescent="0.3">
      <c r="A48" s="7"/>
      <c r="B48" s="7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6" customFormat="1" ht="18.75" x14ac:dyDescent="0.3">
      <c r="A49" s="7"/>
      <c r="B49" s="7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" customFormat="1" ht="15.75" thickBot="1" x14ac:dyDescent="0.3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" customFormat="1" ht="25.15" customHeight="1" thickTop="1" thickBot="1" x14ac:dyDescent="0.3">
      <c r="A51" s="20" t="s">
        <v>8</v>
      </c>
      <c r="B51" s="20"/>
      <c r="C51" s="20"/>
      <c r="D51" s="20"/>
      <c r="E51" s="20"/>
      <c r="F51" s="21" t="str">
        <f>F25</f>
        <v>Sweatshop 10m    March 12</v>
      </c>
      <c r="G51" s="21" t="str">
        <f t="shared" ref="G51:Q51" si="4">G25</f>
        <v>Esholt    5k        May 10</v>
      </c>
      <c r="H51" s="21" t="str">
        <f t="shared" si="4"/>
        <v>Halifax Park Run June 3</v>
      </c>
      <c r="I51" s="21" t="str">
        <f t="shared" si="4"/>
        <v>Windmill Half Marathon        July 16</v>
      </c>
      <c r="J51" s="21" t="str">
        <f t="shared" si="4"/>
        <v>Todmorden 5k        August 3</v>
      </c>
      <c r="K51" s="21" t="str">
        <f t="shared" si="4"/>
        <v>Vale of York Half Marathon Sept 10</v>
      </c>
      <c r="L51" s="21" t="str">
        <f t="shared" si="4"/>
        <v>Littleborough 10k         October 1</v>
      </c>
      <c r="M51" s="21" t="str">
        <f t="shared" si="4"/>
        <v>Leeds Abbey Dash 10k  November 5</v>
      </c>
      <c r="N51" s="21" t="str">
        <f t="shared" si="4"/>
        <v>Preston      10m November 19</v>
      </c>
      <c r="O51" s="21" t="str">
        <f t="shared" si="4"/>
        <v>Myerscough             10m December   3</v>
      </c>
      <c r="P51" s="21" t="str">
        <f t="shared" si="4"/>
        <v>Inskip Half Marathon January 21</v>
      </c>
      <c r="Q51" s="21" t="str">
        <f t="shared" si="4"/>
        <v>Dewsbury 10k February 4</v>
      </c>
    </row>
    <row r="52" spans="1:17" s="1" customFormat="1" ht="17.25" thickTop="1" thickBot="1" x14ac:dyDescent="0.3">
      <c r="A52" s="23" t="s">
        <v>1</v>
      </c>
      <c r="B52" s="23"/>
      <c r="C52" s="35" t="s">
        <v>2</v>
      </c>
      <c r="D52" s="39" t="s">
        <v>3</v>
      </c>
      <c r="E52" s="35" t="s">
        <v>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1" customFormat="1" ht="24" customHeight="1" thickTop="1" thickBot="1" x14ac:dyDescent="0.3">
      <c r="A53" s="2" t="s">
        <v>5</v>
      </c>
      <c r="B53" s="2" t="s">
        <v>6</v>
      </c>
      <c r="C53" s="36"/>
      <c r="D53" s="40"/>
      <c r="E53" s="36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6" customFormat="1" ht="19.5" thickTop="1" x14ac:dyDescent="0.3">
      <c r="A54" s="3" t="s">
        <v>71</v>
      </c>
      <c r="B54" s="3" t="s">
        <v>72</v>
      </c>
      <c r="C54" s="4">
        <f t="shared" ref="C54:C71" si="5">SUM(F54:Q54)</f>
        <v>168</v>
      </c>
      <c r="D54" s="4">
        <f>SUM(F54:Q54)-G54-I54-P54</f>
        <v>117</v>
      </c>
      <c r="E54" s="4">
        <f t="shared" ref="E54:E71" si="6">COUNT(F54:Q54)</f>
        <v>9</v>
      </c>
      <c r="F54" s="5"/>
      <c r="G54" s="14">
        <v>17</v>
      </c>
      <c r="H54" s="5">
        <v>20</v>
      </c>
      <c r="I54" s="14">
        <v>17</v>
      </c>
      <c r="J54" s="5">
        <v>19</v>
      </c>
      <c r="K54" s="5">
        <v>19</v>
      </c>
      <c r="L54" s="5">
        <v>20</v>
      </c>
      <c r="M54" s="5">
        <v>20</v>
      </c>
      <c r="N54" s="5">
        <v>19</v>
      </c>
      <c r="O54" s="5"/>
      <c r="P54" s="14">
        <v>17</v>
      </c>
      <c r="Q54" s="5"/>
    </row>
    <row r="55" spans="1:17" s="6" customFormat="1" ht="18.75" x14ac:dyDescent="0.3">
      <c r="A55" s="3" t="s">
        <v>52</v>
      </c>
      <c r="B55" s="3" t="s">
        <v>84</v>
      </c>
      <c r="C55" s="4">
        <f t="shared" si="5"/>
        <v>135</v>
      </c>
      <c r="D55" s="4">
        <f>SUM(F55:Q55)-H55</f>
        <v>116</v>
      </c>
      <c r="E55" s="4">
        <f t="shared" si="6"/>
        <v>7</v>
      </c>
      <c r="F55" s="5"/>
      <c r="G55" s="5"/>
      <c r="H55" s="14">
        <v>19</v>
      </c>
      <c r="I55" s="5">
        <v>19</v>
      </c>
      <c r="J55" s="5">
        <v>20</v>
      </c>
      <c r="K55" s="5"/>
      <c r="L55" s="5"/>
      <c r="M55" s="5">
        <v>19</v>
      </c>
      <c r="N55" s="5">
        <v>20</v>
      </c>
      <c r="O55" s="5">
        <v>19</v>
      </c>
      <c r="P55" s="5"/>
      <c r="Q55" s="5">
        <v>19</v>
      </c>
    </row>
    <row r="56" spans="1:17" s="6" customFormat="1" ht="18.75" x14ac:dyDescent="0.3">
      <c r="A56" s="3" t="s">
        <v>37</v>
      </c>
      <c r="B56" s="3" t="s">
        <v>38</v>
      </c>
      <c r="C56" s="4">
        <f t="shared" si="5"/>
        <v>173</v>
      </c>
      <c r="D56" s="4">
        <f>SUM(F56:Q56)-H56-M56-G56-J56</f>
        <v>113</v>
      </c>
      <c r="E56" s="4">
        <f t="shared" si="6"/>
        <v>10</v>
      </c>
      <c r="F56" s="5">
        <v>18</v>
      </c>
      <c r="G56" s="15">
        <v>16</v>
      </c>
      <c r="H56" s="14">
        <v>14</v>
      </c>
      <c r="I56" s="5"/>
      <c r="J56" s="15">
        <v>16</v>
      </c>
      <c r="K56" s="5">
        <v>20</v>
      </c>
      <c r="L56" s="5">
        <v>17</v>
      </c>
      <c r="M56" s="14">
        <v>14</v>
      </c>
      <c r="N56" s="5">
        <v>18</v>
      </c>
      <c r="O56" s="5">
        <v>20</v>
      </c>
      <c r="P56" s="5">
        <v>20</v>
      </c>
      <c r="Q56" s="5"/>
    </row>
    <row r="57" spans="1:17" s="6" customFormat="1" ht="18.75" x14ac:dyDescent="0.3">
      <c r="A57" s="3" t="s">
        <v>31</v>
      </c>
      <c r="B57" s="3" t="s">
        <v>32</v>
      </c>
      <c r="C57" s="4">
        <f t="shared" si="5"/>
        <v>108</v>
      </c>
      <c r="D57" s="4">
        <f>SUM(F57:Q57)</f>
        <v>108</v>
      </c>
      <c r="E57" s="4">
        <f t="shared" si="6"/>
        <v>6</v>
      </c>
      <c r="F57" s="5">
        <v>20</v>
      </c>
      <c r="G57" s="5"/>
      <c r="H57" s="5">
        <v>16</v>
      </c>
      <c r="I57" s="5">
        <v>18</v>
      </c>
      <c r="J57" s="5"/>
      <c r="K57" s="5">
        <v>18</v>
      </c>
      <c r="L57" s="5">
        <v>19</v>
      </c>
      <c r="M57" s="5"/>
      <c r="N57" s="5">
        <v>17</v>
      </c>
      <c r="O57" s="5"/>
      <c r="P57" s="5"/>
      <c r="Q57" s="5"/>
    </row>
    <row r="58" spans="1:17" s="6" customFormat="1" ht="18.75" x14ac:dyDescent="0.3">
      <c r="A58" s="3" t="s">
        <v>85</v>
      </c>
      <c r="B58" s="3" t="s">
        <v>86</v>
      </c>
      <c r="C58" s="4">
        <f t="shared" si="5"/>
        <v>107</v>
      </c>
      <c r="D58" s="4">
        <f>SUM(F58:Q58)</f>
        <v>107</v>
      </c>
      <c r="E58" s="4">
        <f t="shared" si="6"/>
        <v>6</v>
      </c>
      <c r="F58" s="5"/>
      <c r="G58" s="5"/>
      <c r="H58" s="5">
        <v>17</v>
      </c>
      <c r="I58" s="5">
        <v>20</v>
      </c>
      <c r="J58" s="5">
        <v>18</v>
      </c>
      <c r="K58" s="5"/>
      <c r="L58" s="5">
        <v>18</v>
      </c>
      <c r="M58" s="5">
        <v>16</v>
      </c>
      <c r="N58" s="5"/>
      <c r="O58" s="5"/>
      <c r="P58" s="5"/>
      <c r="Q58" s="5">
        <v>18</v>
      </c>
    </row>
    <row r="59" spans="1:17" s="6" customFormat="1" ht="18.75" x14ac:dyDescent="0.3">
      <c r="A59" s="3" t="s">
        <v>37</v>
      </c>
      <c r="B59" s="3" t="s">
        <v>39</v>
      </c>
      <c r="C59" s="4">
        <f t="shared" si="5"/>
        <v>119</v>
      </c>
      <c r="D59" s="4">
        <f>SUM(F59:Q59)-L59</f>
        <v>104</v>
      </c>
      <c r="E59" s="4">
        <f t="shared" si="6"/>
        <v>7</v>
      </c>
      <c r="F59" s="5">
        <v>17</v>
      </c>
      <c r="G59" s="5">
        <v>19</v>
      </c>
      <c r="H59" s="11"/>
      <c r="I59" s="5"/>
      <c r="J59" s="5">
        <v>17</v>
      </c>
      <c r="K59" s="5">
        <v>16</v>
      </c>
      <c r="L59" s="15">
        <v>15</v>
      </c>
      <c r="M59" s="5">
        <v>15</v>
      </c>
      <c r="N59" s="5"/>
      <c r="O59" s="5"/>
      <c r="P59" s="5"/>
      <c r="Q59" s="5">
        <v>20</v>
      </c>
    </row>
    <row r="60" spans="1:17" s="6" customFormat="1" ht="18.75" x14ac:dyDescent="0.3">
      <c r="A60" s="3" t="s">
        <v>33</v>
      </c>
      <c r="B60" s="3" t="s">
        <v>34</v>
      </c>
      <c r="C60" s="4">
        <f t="shared" si="5"/>
        <v>118</v>
      </c>
      <c r="D60" s="4">
        <f>SUM(F60:Q60)-O60</f>
        <v>103</v>
      </c>
      <c r="E60" s="4">
        <f t="shared" si="6"/>
        <v>7</v>
      </c>
      <c r="F60" s="5">
        <v>19</v>
      </c>
      <c r="G60" s="5">
        <v>20</v>
      </c>
      <c r="H60" s="5">
        <v>15</v>
      </c>
      <c r="I60" s="5">
        <v>16</v>
      </c>
      <c r="J60" s="5"/>
      <c r="K60" s="5">
        <v>17</v>
      </c>
      <c r="L60" s="5"/>
      <c r="M60" s="5"/>
      <c r="N60" s="5">
        <v>16</v>
      </c>
      <c r="O60" s="15">
        <v>15</v>
      </c>
      <c r="P60" s="5"/>
      <c r="Q60" s="5"/>
    </row>
    <row r="61" spans="1:17" s="6" customFormat="1" ht="18.75" x14ac:dyDescent="0.3">
      <c r="A61" s="3" t="s">
        <v>35</v>
      </c>
      <c r="B61" s="3" t="s">
        <v>36</v>
      </c>
      <c r="C61" s="4">
        <f t="shared" si="5"/>
        <v>123</v>
      </c>
      <c r="D61" s="4">
        <f>SUM(F61:Q61)-H61-I61</f>
        <v>97</v>
      </c>
      <c r="E61" s="4">
        <f t="shared" si="6"/>
        <v>8</v>
      </c>
      <c r="F61" s="5">
        <v>16</v>
      </c>
      <c r="G61" s="5"/>
      <c r="H61" s="15">
        <v>12</v>
      </c>
      <c r="I61" s="15">
        <v>14</v>
      </c>
      <c r="J61" s="5"/>
      <c r="K61" s="5">
        <v>15</v>
      </c>
      <c r="L61" s="5"/>
      <c r="M61" s="5"/>
      <c r="N61" s="5">
        <v>16</v>
      </c>
      <c r="O61" s="5">
        <v>17</v>
      </c>
      <c r="P61" s="5">
        <v>18</v>
      </c>
      <c r="Q61" s="5">
        <v>15</v>
      </c>
    </row>
    <row r="62" spans="1:17" s="6" customFormat="1" ht="18.75" x14ac:dyDescent="0.3">
      <c r="A62" s="3" t="s">
        <v>40</v>
      </c>
      <c r="B62" s="3" t="s">
        <v>41</v>
      </c>
      <c r="C62" s="4">
        <f t="shared" si="5"/>
        <v>128</v>
      </c>
      <c r="D62" s="4">
        <f>SUM(F62:Q62)-H62-K62-M62</f>
        <v>91</v>
      </c>
      <c r="E62" s="4">
        <f t="shared" si="6"/>
        <v>9</v>
      </c>
      <c r="F62" s="5">
        <v>15</v>
      </c>
      <c r="G62" s="5"/>
      <c r="H62" s="14">
        <v>11</v>
      </c>
      <c r="I62" s="5">
        <v>15</v>
      </c>
      <c r="J62" s="5">
        <v>14</v>
      </c>
      <c r="K62" s="15">
        <v>13</v>
      </c>
      <c r="L62" s="5"/>
      <c r="M62" s="15">
        <v>13</v>
      </c>
      <c r="N62" s="5">
        <v>15</v>
      </c>
      <c r="O62" s="5">
        <v>16</v>
      </c>
      <c r="P62" s="5"/>
      <c r="Q62" s="5">
        <v>16</v>
      </c>
    </row>
    <row r="63" spans="1:17" s="6" customFormat="1" ht="18.75" x14ac:dyDescent="0.3">
      <c r="A63" s="3" t="s">
        <v>148</v>
      </c>
      <c r="B63" s="3" t="s">
        <v>149</v>
      </c>
      <c r="C63" s="4">
        <f t="shared" si="5"/>
        <v>54</v>
      </c>
      <c r="D63" s="4">
        <f t="shared" ref="D63:D71" si="7">SUM(F63:Q63)</f>
        <v>54</v>
      </c>
      <c r="E63" s="4">
        <f t="shared" si="6"/>
        <v>3</v>
      </c>
      <c r="F63" s="5"/>
      <c r="G63" s="5"/>
      <c r="H63" s="5"/>
      <c r="I63" s="5"/>
      <c r="J63" s="5"/>
      <c r="K63" s="5"/>
      <c r="L63" s="5"/>
      <c r="M63" s="5"/>
      <c r="N63" s="5"/>
      <c r="O63" s="5">
        <v>18</v>
      </c>
      <c r="P63" s="5">
        <v>19</v>
      </c>
      <c r="Q63" s="5">
        <v>17</v>
      </c>
    </row>
    <row r="64" spans="1:17" s="6" customFormat="1" ht="18.75" x14ac:dyDescent="0.3">
      <c r="A64" s="3" t="s">
        <v>69</v>
      </c>
      <c r="B64" s="3" t="s">
        <v>70</v>
      </c>
      <c r="C64" s="4">
        <f t="shared" si="5"/>
        <v>35</v>
      </c>
      <c r="D64" s="4">
        <f t="shared" si="7"/>
        <v>35</v>
      </c>
      <c r="E64" s="4">
        <f t="shared" si="6"/>
        <v>2</v>
      </c>
      <c r="F64" s="5"/>
      <c r="G64" s="5">
        <v>18</v>
      </c>
      <c r="H64" s="5"/>
      <c r="I64" s="5"/>
      <c r="J64" s="5"/>
      <c r="K64" s="5"/>
      <c r="L64" s="5"/>
      <c r="M64" s="5">
        <v>17</v>
      </c>
      <c r="N64" s="5"/>
      <c r="O64" s="5"/>
      <c r="P64" s="5"/>
      <c r="Q64" s="5"/>
    </row>
    <row r="65" spans="1:17" s="6" customFormat="1" ht="18.75" x14ac:dyDescent="0.3">
      <c r="A65" s="3" t="s">
        <v>113</v>
      </c>
      <c r="B65" s="3" t="s">
        <v>114</v>
      </c>
      <c r="C65" s="4">
        <f t="shared" si="5"/>
        <v>29</v>
      </c>
      <c r="D65" s="4">
        <f t="shared" si="7"/>
        <v>29</v>
      </c>
      <c r="E65" s="4">
        <f t="shared" si="6"/>
        <v>2</v>
      </c>
      <c r="F65" s="5"/>
      <c r="G65" s="5"/>
      <c r="H65" s="5"/>
      <c r="I65" s="5"/>
      <c r="J65" s="5">
        <v>15</v>
      </c>
      <c r="K65" s="5">
        <v>14</v>
      </c>
      <c r="L65" s="5"/>
      <c r="M65" s="5"/>
      <c r="N65" s="5"/>
      <c r="O65" s="5"/>
      <c r="P65" s="5"/>
      <c r="Q65" s="5"/>
    </row>
    <row r="66" spans="1:17" s="6" customFormat="1" ht="18.75" x14ac:dyDescent="0.3">
      <c r="A66" s="3" t="s">
        <v>145</v>
      </c>
      <c r="B66" s="3" t="s">
        <v>84</v>
      </c>
      <c r="C66" s="4">
        <f t="shared" si="5"/>
        <v>18</v>
      </c>
      <c r="D66" s="4">
        <f t="shared" si="7"/>
        <v>18</v>
      </c>
      <c r="E66" s="4">
        <f t="shared" si="6"/>
        <v>1</v>
      </c>
      <c r="F66" s="5"/>
      <c r="G66" s="5"/>
      <c r="H66" s="5"/>
      <c r="I66" s="5"/>
      <c r="J66" s="5"/>
      <c r="K66" s="5"/>
      <c r="L66" s="5"/>
      <c r="M66" s="5">
        <v>18</v>
      </c>
      <c r="N66" s="5"/>
      <c r="O66" s="5"/>
      <c r="P66" s="5"/>
      <c r="Q66" s="5"/>
    </row>
    <row r="67" spans="1:17" s="6" customFormat="1" ht="18.75" x14ac:dyDescent="0.3">
      <c r="A67" s="3" t="s">
        <v>96</v>
      </c>
      <c r="B67" s="3" t="s">
        <v>97</v>
      </c>
      <c r="C67" s="4">
        <f t="shared" si="5"/>
        <v>18</v>
      </c>
      <c r="D67" s="4">
        <f t="shared" si="7"/>
        <v>18</v>
      </c>
      <c r="E67" s="4">
        <f t="shared" si="6"/>
        <v>1</v>
      </c>
      <c r="F67" s="5"/>
      <c r="G67" s="5"/>
      <c r="H67" s="5">
        <v>18</v>
      </c>
      <c r="I67" s="5"/>
      <c r="J67" s="5"/>
      <c r="K67" s="5"/>
      <c r="L67" s="5"/>
      <c r="M67" s="5"/>
      <c r="N67" s="5"/>
      <c r="O67" s="5"/>
      <c r="P67" s="5"/>
      <c r="Q67" s="5"/>
    </row>
    <row r="68" spans="1:17" s="6" customFormat="1" ht="18.75" x14ac:dyDescent="0.3">
      <c r="A68" s="3" t="s">
        <v>134</v>
      </c>
      <c r="B68" s="3" t="s">
        <v>135</v>
      </c>
      <c r="C68" s="4">
        <f t="shared" si="5"/>
        <v>16</v>
      </c>
      <c r="D68" s="4">
        <f t="shared" si="7"/>
        <v>16</v>
      </c>
      <c r="E68" s="4">
        <f t="shared" si="6"/>
        <v>1</v>
      </c>
      <c r="F68" s="5"/>
      <c r="G68" s="5"/>
      <c r="H68" s="5"/>
      <c r="I68" s="5"/>
      <c r="J68" s="5"/>
      <c r="K68" s="5"/>
      <c r="L68" s="5">
        <v>16</v>
      </c>
      <c r="M68" s="5"/>
      <c r="N68" s="5"/>
      <c r="O68" s="5"/>
      <c r="P68" s="5"/>
      <c r="Q68" s="5"/>
    </row>
    <row r="69" spans="1:17" s="6" customFormat="1" ht="18.75" x14ac:dyDescent="0.3">
      <c r="A69" s="3" t="s">
        <v>137</v>
      </c>
      <c r="B69" s="3" t="s">
        <v>138</v>
      </c>
      <c r="C69" s="4">
        <f t="shared" si="5"/>
        <v>14</v>
      </c>
      <c r="D69" s="4">
        <f t="shared" si="7"/>
        <v>14</v>
      </c>
      <c r="E69" s="4">
        <f t="shared" si="6"/>
        <v>1</v>
      </c>
      <c r="F69" s="5"/>
      <c r="G69" s="5"/>
      <c r="H69" s="5"/>
      <c r="I69" s="5"/>
      <c r="J69" s="5"/>
      <c r="K69" s="5"/>
      <c r="L69" s="5">
        <v>14</v>
      </c>
      <c r="M69" s="5"/>
      <c r="N69" s="5"/>
      <c r="O69" s="5"/>
      <c r="P69" s="5"/>
      <c r="Q69" s="5"/>
    </row>
    <row r="70" spans="1:17" s="6" customFormat="1" ht="18.75" x14ac:dyDescent="0.3">
      <c r="A70" s="3" t="s">
        <v>87</v>
      </c>
      <c r="B70" s="3" t="s">
        <v>88</v>
      </c>
      <c r="C70" s="4">
        <f t="shared" si="5"/>
        <v>13</v>
      </c>
      <c r="D70" s="4">
        <f t="shared" si="7"/>
        <v>13</v>
      </c>
      <c r="E70" s="4">
        <f t="shared" si="6"/>
        <v>1</v>
      </c>
      <c r="F70" s="5"/>
      <c r="G70" s="5"/>
      <c r="H70" s="5">
        <v>13</v>
      </c>
      <c r="I70" s="5"/>
      <c r="J70" s="5"/>
      <c r="K70" s="5"/>
      <c r="L70" s="5"/>
      <c r="M70" s="5"/>
      <c r="N70" s="5"/>
      <c r="O70" s="5"/>
      <c r="P70" s="5"/>
      <c r="Q70" s="5"/>
    </row>
    <row r="71" spans="1:17" s="6" customFormat="1" ht="18.75" x14ac:dyDescent="0.3">
      <c r="A71" s="3" t="s">
        <v>139</v>
      </c>
      <c r="B71" s="3" t="s">
        <v>142</v>
      </c>
      <c r="C71" s="4">
        <f t="shared" si="5"/>
        <v>13</v>
      </c>
      <c r="D71" s="4">
        <f t="shared" si="7"/>
        <v>13</v>
      </c>
      <c r="E71" s="4">
        <f t="shared" si="6"/>
        <v>1</v>
      </c>
      <c r="F71" s="5"/>
      <c r="G71" s="5"/>
      <c r="H71" s="5"/>
      <c r="I71" s="5"/>
      <c r="J71" s="5"/>
      <c r="K71" s="5"/>
      <c r="L71" s="5">
        <v>13</v>
      </c>
      <c r="M71" s="5"/>
      <c r="N71" s="5"/>
      <c r="O71" s="5"/>
      <c r="P71" s="5"/>
      <c r="Q71" s="5"/>
    </row>
    <row r="72" spans="1:17" s="1" customFormat="1" ht="25.15" customHeight="1" thickBot="1" x14ac:dyDescent="0.3"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s="1" customFormat="1" ht="25.15" customHeight="1" thickTop="1" thickBot="1" x14ac:dyDescent="0.3">
      <c r="A73" s="47" t="s">
        <v>9</v>
      </c>
      <c r="B73" s="47"/>
      <c r="C73" s="47"/>
      <c r="D73" s="47"/>
      <c r="E73" s="47"/>
      <c r="F73" s="41" t="str">
        <f>F51</f>
        <v>Sweatshop 10m    March 12</v>
      </c>
      <c r="G73" s="41" t="str">
        <f t="shared" ref="G73:Q73" si="8">G51</f>
        <v>Esholt    5k        May 10</v>
      </c>
      <c r="H73" s="41" t="str">
        <f t="shared" si="8"/>
        <v>Halifax Park Run June 3</v>
      </c>
      <c r="I73" s="41" t="str">
        <f t="shared" si="8"/>
        <v>Windmill Half Marathon        July 16</v>
      </c>
      <c r="J73" s="41" t="str">
        <f t="shared" si="8"/>
        <v>Todmorden 5k        August 3</v>
      </c>
      <c r="K73" s="41" t="str">
        <f t="shared" si="8"/>
        <v>Vale of York Half Marathon Sept 10</v>
      </c>
      <c r="L73" s="41" t="str">
        <f t="shared" si="8"/>
        <v>Littleborough 10k         October 1</v>
      </c>
      <c r="M73" s="41" t="str">
        <f t="shared" si="8"/>
        <v>Leeds Abbey Dash 10k  November 5</v>
      </c>
      <c r="N73" s="41" t="str">
        <f t="shared" si="8"/>
        <v>Preston      10m November 19</v>
      </c>
      <c r="O73" s="41" t="str">
        <f t="shared" si="8"/>
        <v>Myerscough             10m December   3</v>
      </c>
      <c r="P73" s="41" t="str">
        <f t="shared" si="8"/>
        <v>Inskip Half Marathon January 21</v>
      </c>
      <c r="Q73" s="41" t="str">
        <f t="shared" si="8"/>
        <v>Dewsbury 10k February 4</v>
      </c>
    </row>
    <row r="74" spans="1:17" s="1" customFormat="1" ht="17.25" thickTop="1" thickBot="1" x14ac:dyDescent="0.3">
      <c r="A74" s="23" t="s">
        <v>1</v>
      </c>
      <c r="B74" s="23"/>
      <c r="C74" s="49" t="s">
        <v>2</v>
      </c>
      <c r="D74" s="51" t="s">
        <v>3</v>
      </c>
      <c r="E74" s="49" t="s">
        <v>4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s="1" customFormat="1" ht="21" customHeight="1" thickTop="1" thickBot="1" x14ac:dyDescent="0.3">
      <c r="A75" s="2" t="s">
        <v>5</v>
      </c>
      <c r="B75" s="2" t="s">
        <v>6</v>
      </c>
      <c r="C75" s="50"/>
      <c r="D75" s="52"/>
      <c r="E75" s="50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6" customFormat="1" ht="19.5" thickTop="1" x14ac:dyDescent="0.3">
      <c r="A76" s="3" t="s">
        <v>44</v>
      </c>
      <c r="B76" s="3" t="s">
        <v>43</v>
      </c>
      <c r="C76" s="4">
        <f t="shared" ref="C76:C86" si="9">SUM(F76:Q76)</f>
        <v>165</v>
      </c>
      <c r="D76" s="4">
        <f>SUM(F76:Q76)-(H76)-M76-J76</f>
        <v>114</v>
      </c>
      <c r="E76" s="4">
        <f t="shared" ref="E76:E86" si="10">COUNT(F76:Q76)</f>
        <v>9</v>
      </c>
      <c r="F76" s="5">
        <v>20</v>
      </c>
      <c r="G76" s="5">
        <v>19</v>
      </c>
      <c r="H76" s="14">
        <v>16</v>
      </c>
      <c r="I76" s="5">
        <v>18</v>
      </c>
      <c r="J76" s="14">
        <v>18</v>
      </c>
      <c r="K76" s="5">
        <v>18</v>
      </c>
      <c r="L76" s="5">
        <v>20</v>
      </c>
      <c r="M76" s="14">
        <v>17</v>
      </c>
      <c r="N76" s="5"/>
      <c r="O76" s="11"/>
      <c r="P76" s="5">
        <v>19</v>
      </c>
      <c r="Q76" s="5"/>
    </row>
    <row r="77" spans="1:17" s="6" customFormat="1" ht="18.75" x14ac:dyDescent="0.3">
      <c r="A77" s="3" t="s">
        <v>115</v>
      </c>
      <c r="B77" s="3" t="s">
        <v>116</v>
      </c>
      <c r="C77" s="4">
        <f t="shared" si="9"/>
        <v>111</v>
      </c>
      <c r="D77" s="4">
        <f t="shared" ref="D77:D86" si="11">SUM(F77:Q77)</f>
        <v>111</v>
      </c>
      <c r="E77" s="4">
        <f t="shared" si="10"/>
        <v>6</v>
      </c>
      <c r="F77" s="5"/>
      <c r="G77" s="5"/>
      <c r="H77" s="5"/>
      <c r="I77" s="5"/>
      <c r="J77" s="5">
        <v>20</v>
      </c>
      <c r="K77" s="5">
        <v>19</v>
      </c>
      <c r="L77" s="5"/>
      <c r="M77" s="5">
        <v>18</v>
      </c>
      <c r="N77" s="5">
        <v>20</v>
      </c>
      <c r="O77" s="5">
        <v>18</v>
      </c>
      <c r="P77" s="5"/>
      <c r="Q77" s="5">
        <v>16</v>
      </c>
    </row>
    <row r="78" spans="1:17" s="6" customFormat="1" ht="18.75" x14ac:dyDescent="0.3">
      <c r="A78" s="3" t="s">
        <v>42</v>
      </c>
      <c r="B78" s="3" t="s">
        <v>43</v>
      </c>
      <c r="C78" s="4">
        <f t="shared" si="9"/>
        <v>105</v>
      </c>
      <c r="D78" s="4">
        <f t="shared" si="11"/>
        <v>105</v>
      </c>
      <c r="E78" s="4">
        <f t="shared" si="10"/>
        <v>6</v>
      </c>
      <c r="F78" s="5">
        <v>19</v>
      </c>
      <c r="G78" s="5">
        <v>18</v>
      </c>
      <c r="H78" s="5">
        <v>17</v>
      </c>
      <c r="I78" s="5">
        <v>17</v>
      </c>
      <c r="J78" s="5">
        <v>17</v>
      </c>
      <c r="K78" s="5">
        <v>17</v>
      </c>
      <c r="L78" s="5"/>
      <c r="M78" s="5"/>
      <c r="N78" s="11"/>
      <c r="O78" s="11"/>
      <c r="P78" s="5"/>
      <c r="Q78" s="5"/>
    </row>
    <row r="79" spans="1:17" s="6" customFormat="1" ht="18.75" x14ac:dyDescent="0.3">
      <c r="A79" s="3" t="s">
        <v>91</v>
      </c>
      <c r="B79" s="3" t="s">
        <v>92</v>
      </c>
      <c r="C79" s="4">
        <f t="shared" si="9"/>
        <v>79</v>
      </c>
      <c r="D79" s="4">
        <f t="shared" si="11"/>
        <v>79</v>
      </c>
      <c r="E79" s="4">
        <f t="shared" si="10"/>
        <v>4</v>
      </c>
      <c r="F79" s="5"/>
      <c r="G79" s="5"/>
      <c r="H79" s="5">
        <v>19</v>
      </c>
      <c r="I79" s="5">
        <v>20</v>
      </c>
      <c r="J79" s="5"/>
      <c r="K79" s="5">
        <v>20</v>
      </c>
      <c r="L79" s="5"/>
      <c r="M79" s="5"/>
      <c r="N79" s="5"/>
      <c r="O79" s="5">
        <v>20</v>
      </c>
      <c r="P79" s="5"/>
      <c r="Q79" s="5"/>
    </row>
    <row r="80" spans="1:17" s="6" customFormat="1" ht="18.75" x14ac:dyDescent="0.3">
      <c r="A80" s="3" t="s">
        <v>73</v>
      </c>
      <c r="B80" s="3" t="s">
        <v>74</v>
      </c>
      <c r="C80" s="4">
        <f t="shared" si="9"/>
        <v>58</v>
      </c>
      <c r="D80" s="4">
        <f t="shared" si="11"/>
        <v>58</v>
      </c>
      <c r="E80" s="4">
        <f t="shared" si="10"/>
        <v>3</v>
      </c>
      <c r="F80" s="5"/>
      <c r="G80" s="5">
        <v>20</v>
      </c>
      <c r="H80" s="5"/>
      <c r="I80" s="5">
        <v>19</v>
      </c>
      <c r="J80" s="5"/>
      <c r="K80" s="5"/>
      <c r="L80" s="5"/>
      <c r="M80" s="5"/>
      <c r="N80" s="5"/>
      <c r="O80" s="5"/>
      <c r="P80" s="5"/>
      <c r="Q80" s="5">
        <v>19</v>
      </c>
    </row>
    <row r="81" spans="1:17" s="6" customFormat="1" ht="18.75" x14ac:dyDescent="0.3">
      <c r="A81" s="3" t="s">
        <v>117</v>
      </c>
      <c r="B81" s="3" t="s">
        <v>118</v>
      </c>
      <c r="C81" s="4">
        <f t="shared" si="9"/>
        <v>55</v>
      </c>
      <c r="D81" s="4">
        <f t="shared" si="11"/>
        <v>55</v>
      </c>
      <c r="E81" s="4">
        <f t="shared" si="10"/>
        <v>3</v>
      </c>
      <c r="F81" s="5"/>
      <c r="G81" s="5"/>
      <c r="H81" s="5"/>
      <c r="I81" s="5"/>
      <c r="J81" s="5">
        <v>19</v>
      </c>
      <c r="K81" s="5"/>
      <c r="L81" s="5"/>
      <c r="M81" s="5"/>
      <c r="N81" s="5"/>
      <c r="O81" s="5">
        <v>19</v>
      </c>
      <c r="P81" s="5"/>
      <c r="Q81" s="5">
        <v>17</v>
      </c>
    </row>
    <row r="82" spans="1:17" s="6" customFormat="1" ht="18.75" x14ac:dyDescent="0.3">
      <c r="A82" s="3" t="s">
        <v>146</v>
      </c>
      <c r="B82" s="3" t="s">
        <v>147</v>
      </c>
      <c r="C82" s="4">
        <f t="shared" si="9"/>
        <v>40</v>
      </c>
      <c r="D82" s="4">
        <f t="shared" si="11"/>
        <v>40</v>
      </c>
      <c r="E82" s="4">
        <f t="shared" si="10"/>
        <v>2</v>
      </c>
      <c r="F82" s="5"/>
      <c r="G82" s="5"/>
      <c r="H82" s="5"/>
      <c r="I82" s="5"/>
      <c r="J82" s="5"/>
      <c r="K82" s="5"/>
      <c r="L82" s="5"/>
      <c r="M82" s="5">
        <v>20</v>
      </c>
      <c r="N82" s="5"/>
      <c r="O82" s="5"/>
      <c r="P82" s="5"/>
      <c r="Q82" s="5">
        <v>20</v>
      </c>
    </row>
    <row r="83" spans="1:17" s="6" customFormat="1" ht="18.75" x14ac:dyDescent="0.3">
      <c r="A83" s="3" t="s">
        <v>89</v>
      </c>
      <c r="B83" s="3" t="s">
        <v>90</v>
      </c>
      <c r="C83" s="4">
        <f t="shared" si="9"/>
        <v>39</v>
      </c>
      <c r="D83" s="4">
        <f t="shared" si="11"/>
        <v>39</v>
      </c>
      <c r="E83" s="4">
        <f t="shared" si="10"/>
        <v>2</v>
      </c>
      <c r="F83" s="5"/>
      <c r="G83" s="5"/>
      <c r="H83" s="5">
        <v>20</v>
      </c>
      <c r="I83" s="5"/>
      <c r="J83" s="5"/>
      <c r="K83" s="5"/>
      <c r="L83" s="5"/>
      <c r="M83" s="5">
        <v>19</v>
      </c>
      <c r="N83" s="5"/>
      <c r="O83" s="5"/>
      <c r="P83" s="5"/>
      <c r="Q83" s="5"/>
    </row>
    <row r="84" spans="1:17" s="6" customFormat="1" ht="18.75" x14ac:dyDescent="0.3">
      <c r="A84" s="3" t="s">
        <v>151</v>
      </c>
      <c r="B84" s="3" t="s">
        <v>152</v>
      </c>
      <c r="C84" s="4">
        <f t="shared" si="9"/>
        <v>20</v>
      </c>
      <c r="D84" s="4">
        <f t="shared" si="11"/>
        <v>20</v>
      </c>
      <c r="E84" s="4">
        <f t="shared" si="10"/>
        <v>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20</v>
      </c>
      <c r="Q84" s="5"/>
    </row>
    <row r="85" spans="1:17" s="6" customFormat="1" ht="18.75" x14ac:dyDescent="0.3">
      <c r="A85" s="3" t="s">
        <v>42</v>
      </c>
      <c r="B85" s="3" t="s">
        <v>93</v>
      </c>
      <c r="C85" s="4">
        <f t="shared" si="9"/>
        <v>18</v>
      </c>
      <c r="D85" s="4">
        <f t="shared" si="11"/>
        <v>18</v>
      </c>
      <c r="E85" s="4">
        <f t="shared" si="10"/>
        <v>1</v>
      </c>
      <c r="F85" s="5"/>
      <c r="G85" s="5"/>
      <c r="H85" s="5">
        <v>18</v>
      </c>
      <c r="I85" s="5"/>
      <c r="J85" s="5"/>
      <c r="K85" s="5"/>
      <c r="L85" s="5"/>
      <c r="M85" s="5"/>
      <c r="N85" s="5"/>
      <c r="O85" s="5"/>
      <c r="P85" s="5"/>
      <c r="Q85" s="5"/>
    </row>
    <row r="86" spans="1:17" s="6" customFormat="1" ht="18.75" x14ac:dyDescent="0.3">
      <c r="A86" s="3" t="s">
        <v>115</v>
      </c>
      <c r="B86" s="3" t="s">
        <v>154</v>
      </c>
      <c r="C86" s="4">
        <f t="shared" si="9"/>
        <v>18</v>
      </c>
      <c r="D86" s="4">
        <f t="shared" si="11"/>
        <v>18</v>
      </c>
      <c r="E86" s="4">
        <f t="shared" si="10"/>
        <v>1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18</v>
      </c>
    </row>
    <row r="87" spans="1:17" s="6" customFormat="1" ht="18.75" x14ac:dyDescent="0.3">
      <c r="A87" s="7"/>
      <c r="B87" s="7"/>
      <c r="C87" s="8"/>
      <c r="D87" s="8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s="1" customFormat="1" ht="15.75" thickBot="1" x14ac:dyDescent="0.3"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s="1" customFormat="1" ht="25.15" customHeight="1" thickTop="1" thickBot="1" x14ac:dyDescent="0.3">
      <c r="A89" s="48" t="s">
        <v>10</v>
      </c>
      <c r="B89" s="48"/>
      <c r="C89" s="48"/>
      <c r="D89" s="48"/>
      <c r="E89" s="48"/>
      <c r="F89" s="37" t="str">
        <f>F73</f>
        <v>Sweatshop 10m    March 12</v>
      </c>
      <c r="G89" s="37" t="str">
        <f t="shared" ref="G89:Q89" si="12">G73</f>
        <v>Esholt    5k        May 10</v>
      </c>
      <c r="H89" s="37" t="str">
        <f t="shared" si="12"/>
        <v>Halifax Park Run June 3</v>
      </c>
      <c r="I89" s="37" t="str">
        <f t="shared" si="12"/>
        <v>Windmill Half Marathon        July 16</v>
      </c>
      <c r="J89" s="37" t="str">
        <f t="shared" si="12"/>
        <v>Todmorden 5k        August 3</v>
      </c>
      <c r="K89" s="37" t="str">
        <f t="shared" si="12"/>
        <v>Vale of York Half Marathon Sept 10</v>
      </c>
      <c r="L89" s="37" t="str">
        <f t="shared" si="12"/>
        <v>Littleborough 10k         October 1</v>
      </c>
      <c r="M89" s="37" t="str">
        <f t="shared" si="12"/>
        <v>Leeds Abbey Dash 10k  November 5</v>
      </c>
      <c r="N89" s="37" t="str">
        <f t="shared" si="12"/>
        <v>Preston      10m November 19</v>
      </c>
      <c r="O89" s="37" t="str">
        <f t="shared" si="12"/>
        <v>Myerscough             10m December   3</v>
      </c>
      <c r="P89" s="37" t="str">
        <f t="shared" si="12"/>
        <v>Inskip Half Marathon January 21</v>
      </c>
      <c r="Q89" s="37" t="str">
        <f t="shared" si="12"/>
        <v>Dewsbury 10k February 4</v>
      </c>
    </row>
    <row r="90" spans="1:17" s="1" customFormat="1" ht="17.25" thickTop="1" thickBot="1" x14ac:dyDescent="0.3">
      <c r="A90" s="23" t="s">
        <v>1</v>
      </c>
      <c r="B90" s="23"/>
      <c r="C90" s="43" t="s">
        <v>2</v>
      </c>
      <c r="D90" s="45" t="s">
        <v>3</v>
      </c>
      <c r="E90" s="43" t="s">
        <v>4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s="1" customFormat="1" ht="21" customHeight="1" thickTop="1" thickBot="1" x14ac:dyDescent="0.3">
      <c r="A91" s="2" t="s">
        <v>5</v>
      </c>
      <c r="B91" s="2" t="s">
        <v>6</v>
      </c>
      <c r="C91" s="44"/>
      <c r="D91" s="46"/>
      <c r="E91" s="44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s="6" customFormat="1" ht="19.5" thickTop="1" x14ac:dyDescent="0.3">
      <c r="A92" s="3" t="s">
        <v>46</v>
      </c>
      <c r="B92" s="3" t="s">
        <v>47</v>
      </c>
      <c r="C92" s="4">
        <f t="shared" ref="C92:C102" si="13">SUM(F92:Q92)</f>
        <v>192</v>
      </c>
      <c r="D92" s="4">
        <f>SUM(F92:Q92)-I92-M92-M92-F92</f>
        <v>118</v>
      </c>
      <c r="E92" s="4">
        <f t="shared" ref="E92:E102" si="14">COUNT(F92:Q92)</f>
        <v>10</v>
      </c>
      <c r="F92" s="14">
        <v>19</v>
      </c>
      <c r="G92" s="5">
        <v>19</v>
      </c>
      <c r="H92" s="5">
        <v>19</v>
      </c>
      <c r="I92" s="14">
        <v>17</v>
      </c>
      <c r="J92" s="5"/>
      <c r="K92" s="15">
        <v>19</v>
      </c>
      <c r="L92" s="5">
        <v>20</v>
      </c>
      <c r="M92" s="14">
        <v>19</v>
      </c>
      <c r="N92" s="5">
        <v>20</v>
      </c>
      <c r="O92" s="5">
        <v>20</v>
      </c>
      <c r="P92" s="5">
        <v>20</v>
      </c>
      <c r="Q92" s="5"/>
    </row>
    <row r="93" spans="1:17" s="6" customFormat="1" ht="18.75" x14ac:dyDescent="0.3">
      <c r="A93" s="3" t="s">
        <v>48</v>
      </c>
      <c r="B93" s="3" t="s">
        <v>49</v>
      </c>
      <c r="C93" s="4">
        <f t="shared" si="13"/>
        <v>187</v>
      </c>
      <c r="D93" s="4">
        <f>SUM(F93:Q93)-M93-L93-F93-I93</f>
        <v>117</v>
      </c>
      <c r="E93" s="4">
        <f t="shared" si="14"/>
        <v>10</v>
      </c>
      <c r="F93" s="15">
        <v>18</v>
      </c>
      <c r="G93" s="5"/>
      <c r="H93" s="5">
        <v>20</v>
      </c>
      <c r="I93" s="15">
        <v>18</v>
      </c>
      <c r="J93" s="5"/>
      <c r="K93" s="5">
        <v>20</v>
      </c>
      <c r="L93" s="15">
        <v>17</v>
      </c>
      <c r="M93" s="14">
        <v>17</v>
      </c>
      <c r="N93" s="5">
        <v>19</v>
      </c>
      <c r="O93" s="5">
        <v>19</v>
      </c>
      <c r="P93" s="5">
        <v>19</v>
      </c>
      <c r="Q93" s="5">
        <v>20</v>
      </c>
    </row>
    <row r="94" spans="1:17" s="6" customFormat="1" ht="18.75" x14ac:dyDescent="0.3">
      <c r="A94" s="3" t="s">
        <v>45</v>
      </c>
      <c r="B94" s="3" t="s">
        <v>28</v>
      </c>
      <c r="C94" s="4">
        <f t="shared" si="13"/>
        <v>132</v>
      </c>
      <c r="D94" s="4">
        <f>SUM(F94:Q94)-I94</f>
        <v>116</v>
      </c>
      <c r="E94" s="4">
        <f t="shared" si="14"/>
        <v>7</v>
      </c>
      <c r="F94" s="5">
        <v>20</v>
      </c>
      <c r="G94" s="5">
        <v>20</v>
      </c>
      <c r="H94" s="11"/>
      <c r="I94" s="15">
        <v>16</v>
      </c>
      <c r="J94" s="5">
        <v>20</v>
      </c>
      <c r="K94" s="5"/>
      <c r="L94" s="5">
        <v>19</v>
      </c>
      <c r="M94" s="5">
        <v>18</v>
      </c>
      <c r="N94" s="5"/>
      <c r="O94" s="5"/>
      <c r="P94" s="5"/>
      <c r="Q94" s="5">
        <v>19</v>
      </c>
    </row>
    <row r="95" spans="1:17" s="6" customFormat="1" ht="18.75" x14ac:dyDescent="0.3">
      <c r="A95" s="3" t="s">
        <v>121</v>
      </c>
      <c r="B95" s="3" t="s">
        <v>122</v>
      </c>
      <c r="C95" s="4">
        <f t="shared" si="13"/>
        <v>52</v>
      </c>
      <c r="D95" s="4">
        <f t="shared" ref="D95:D102" si="15">SUM(F95:Q95)</f>
        <v>52</v>
      </c>
      <c r="E95" s="4">
        <f t="shared" si="14"/>
        <v>3</v>
      </c>
      <c r="F95" s="5"/>
      <c r="G95" s="5"/>
      <c r="H95" s="5"/>
      <c r="I95" s="5"/>
      <c r="J95" s="5">
        <v>18</v>
      </c>
      <c r="K95" s="5"/>
      <c r="L95" s="5">
        <v>18</v>
      </c>
      <c r="M95" s="5">
        <v>16</v>
      </c>
      <c r="N95" s="5"/>
      <c r="O95" s="5"/>
      <c r="P95" s="5"/>
      <c r="Q95" s="5"/>
    </row>
    <row r="96" spans="1:17" s="6" customFormat="1" ht="18.75" x14ac:dyDescent="0.3">
      <c r="A96" s="3" t="s">
        <v>106</v>
      </c>
      <c r="B96" s="3" t="s">
        <v>107</v>
      </c>
      <c r="C96" s="4">
        <f t="shared" si="13"/>
        <v>40</v>
      </c>
      <c r="D96" s="4">
        <f t="shared" si="15"/>
        <v>40</v>
      </c>
      <c r="E96" s="4">
        <f t="shared" si="14"/>
        <v>2</v>
      </c>
      <c r="F96" s="5"/>
      <c r="G96" s="5"/>
      <c r="H96" s="5"/>
      <c r="I96" s="5">
        <v>20</v>
      </c>
      <c r="J96" s="5"/>
      <c r="K96" s="5"/>
      <c r="L96" s="5"/>
      <c r="M96" s="5">
        <v>20</v>
      </c>
      <c r="N96" s="5"/>
      <c r="O96" s="5"/>
      <c r="P96" s="5"/>
      <c r="Q96" s="5"/>
    </row>
    <row r="97" spans="1:17" ht="18" x14ac:dyDescent="0.25">
      <c r="A97" s="3" t="s">
        <v>75</v>
      </c>
      <c r="B97" s="3" t="s">
        <v>76</v>
      </c>
      <c r="C97" s="4">
        <f t="shared" si="13"/>
        <v>33</v>
      </c>
      <c r="D97" s="4">
        <f t="shared" si="15"/>
        <v>33</v>
      </c>
      <c r="E97" s="4">
        <f t="shared" si="14"/>
        <v>2</v>
      </c>
      <c r="F97" s="5"/>
      <c r="G97" s="5">
        <v>18</v>
      </c>
      <c r="H97" s="5"/>
      <c r="I97" s="5"/>
      <c r="J97" s="5"/>
      <c r="K97" s="5"/>
      <c r="L97" s="5"/>
      <c r="M97" s="5">
        <v>15</v>
      </c>
      <c r="N97" s="5"/>
      <c r="O97" s="5"/>
      <c r="P97" s="5"/>
      <c r="Q97" s="5"/>
    </row>
    <row r="98" spans="1:17" ht="18" x14ac:dyDescent="0.25">
      <c r="A98" s="3" t="s">
        <v>119</v>
      </c>
      <c r="B98" s="3" t="s">
        <v>120</v>
      </c>
      <c r="C98" s="4">
        <f t="shared" si="13"/>
        <v>19</v>
      </c>
      <c r="D98" s="4">
        <f t="shared" si="15"/>
        <v>19</v>
      </c>
      <c r="E98" s="4">
        <f t="shared" si="14"/>
        <v>1</v>
      </c>
      <c r="F98" s="5"/>
      <c r="G98" s="5"/>
      <c r="H98" s="5"/>
      <c r="I98" s="5"/>
      <c r="J98" s="5">
        <v>19</v>
      </c>
      <c r="K98" s="5"/>
      <c r="L98" s="5"/>
      <c r="M98" s="5"/>
      <c r="N98" s="5"/>
      <c r="O98" s="5"/>
      <c r="P98" s="5"/>
      <c r="Q98" s="5"/>
    </row>
    <row r="99" spans="1:17" s="13" customFormat="1" ht="18" x14ac:dyDescent="0.25">
      <c r="A99" s="3" t="s">
        <v>108</v>
      </c>
      <c r="B99" s="3" t="s">
        <v>109</v>
      </c>
      <c r="C99" s="4">
        <f t="shared" si="13"/>
        <v>19</v>
      </c>
      <c r="D99" s="4">
        <f t="shared" si="15"/>
        <v>19</v>
      </c>
      <c r="E99" s="4">
        <f t="shared" si="14"/>
        <v>1</v>
      </c>
      <c r="F99" s="5"/>
      <c r="G99" s="5"/>
      <c r="H99" s="5"/>
      <c r="I99" s="5">
        <v>19</v>
      </c>
      <c r="J99" s="5"/>
      <c r="K99" s="5"/>
      <c r="L99" s="5"/>
      <c r="M99" s="5"/>
      <c r="N99" s="5"/>
      <c r="O99" s="5"/>
      <c r="P99" s="5"/>
      <c r="Q99" s="5"/>
    </row>
    <row r="100" spans="1:17" s="13" customFormat="1" ht="18" x14ac:dyDescent="0.25">
      <c r="A100" s="3" t="s">
        <v>132</v>
      </c>
      <c r="B100" s="3" t="s">
        <v>133</v>
      </c>
      <c r="C100" s="4">
        <f t="shared" si="13"/>
        <v>18</v>
      </c>
      <c r="D100" s="4">
        <f t="shared" si="15"/>
        <v>18</v>
      </c>
      <c r="E100" s="4">
        <f t="shared" si="14"/>
        <v>1</v>
      </c>
      <c r="F100" s="5"/>
      <c r="G100" s="5"/>
      <c r="H100" s="5"/>
      <c r="I100" s="5"/>
      <c r="J100" s="5"/>
      <c r="K100" s="5">
        <v>18</v>
      </c>
      <c r="L100" s="5"/>
      <c r="M100" s="5"/>
      <c r="N100" s="5"/>
      <c r="O100" s="5"/>
      <c r="P100" s="5"/>
      <c r="Q100" s="5"/>
    </row>
    <row r="101" spans="1:17" s="13" customFormat="1" ht="18" x14ac:dyDescent="0.25">
      <c r="A101" s="3" t="s">
        <v>98</v>
      </c>
      <c r="B101" s="3" t="s">
        <v>99</v>
      </c>
      <c r="C101" s="4">
        <f t="shared" si="13"/>
        <v>17</v>
      </c>
      <c r="D101" s="4">
        <f t="shared" si="15"/>
        <v>17</v>
      </c>
      <c r="E101" s="4">
        <f t="shared" si="14"/>
        <v>1</v>
      </c>
      <c r="F101" s="5"/>
      <c r="G101" s="5"/>
      <c r="H101" s="5">
        <v>17</v>
      </c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13" customFormat="1" ht="18" x14ac:dyDescent="0.25">
      <c r="A102" s="3" t="s">
        <v>46</v>
      </c>
      <c r="B102" s="3" t="s">
        <v>123</v>
      </c>
      <c r="C102" s="4">
        <f t="shared" si="13"/>
        <v>17</v>
      </c>
      <c r="D102" s="4">
        <f t="shared" si="15"/>
        <v>17</v>
      </c>
      <c r="E102" s="4">
        <f t="shared" si="14"/>
        <v>1</v>
      </c>
      <c r="F102" s="5"/>
      <c r="G102" s="5"/>
      <c r="H102" s="5"/>
      <c r="I102" s="5"/>
      <c r="J102" s="5">
        <v>17</v>
      </c>
      <c r="K102" s="5"/>
      <c r="L102" s="5"/>
      <c r="M102" s="5"/>
      <c r="N102" s="5"/>
      <c r="O102" s="5"/>
      <c r="P102" s="5"/>
      <c r="Q102" s="5"/>
    </row>
    <row r="103" spans="1:17" s="13" customFormat="1" ht="18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</sheetData>
  <sortState ref="A28:Q47">
    <sortCondition descending="1" ref="D28:D47"/>
  </sortState>
  <mergeCells count="85">
    <mergeCell ref="P51:P53"/>
    <mergeCell ref="N51:N53"/>
    <mergeCell ref="I51:I53"/>
    <mergeCell ref="A90:B90"/>
    <mergeCell ref="C90:C91"/>
    <mergeCell ref="H73:H75"/>
    <mergeCell ref="E90:E91"/>
    <mergeCell ref="D90:D91"/>
    <mergeCell ref="A73:E73"/>
    <mergeCell ref="F73:F75"/>
    <mergeCell ref="A89:E89"/>
    <mergeCell ref="F89:F91"/>
    <mergeCell ref="A74:B74"/>
    <mergeCell ref="C74:C75"/>
    <mergeCell ref="D74:D75"/>
    <mergeCell ref="E74:E75"/>
    <mergeCell ref="L25:L27"/>
    <mergeCell ref="L51:L53"/>
    <mergeCell ref="G89:G91"/>
    <mergeCell ref="H89:H91"/>
    <mergeCell ref="K89:K91"/>
    <mergeCell ref="J51:J53"/>
    <mergeCell ref="J89:J91"/>
    <mergeCell ref="G73:G75"/>
    <mergeCell ref="K51:K53"/>
    <mergeCell ref="H51:H53"/>
    <mergeCell ref="L89:L91"/>
    <mergeCell ref="I73:I75"/>
    <mergeCell ref="J73:J75"/>
    <mergeCell ref="K73:K75"/>
    <mergeCell ref="L73:L75"/>
    <mergeCell ref="Q89:Q91"/>
    <mergeCell ref="D52:D53"/>
    <mergeCell ref="E52:E53"/>
    <mergeCell ref="I89:I91"/>
    <mergeCell ref="N89:N91"/>
    <mergeCell ref="O89:O91"/>
    <mergeCell ref="M51:M53"/>
    <mergeCell ref="M73:M75"/>
    <mergeCell ref="M89:M91"/>
    <mergeCell ref="Q73:Q75"/>
    <mergeCell ref="N73:N75"/>
    <mergeCell ref="O73:O75"/>
    <mergeCell ref="P73:P75"/>
    <mergeCell ref="P89:P91"/>
    <mergeCell ref="Q51:Q53"/>
    <mergeCell ref="O51:O53"/>
    <mergeCell ref="A51:E51"/>
    <mergeCell ref="F51:F53"/>
    <mergeCell ref="G51:G53"/>
    <mergeCell ref="A52:B52"/>
    <mergeCell ref="A1:E1"/>
    <mergeCell ref="D26:D27"/>
    <mergeCell ref="E26:E27"/>
    <mergeCell ref="A25:E25"/>
    <mergeCell ref="A26:B26"/>
    <mergeCell ref="C26:C27"/>
    <mergeCell ref="A2:B2"/>
    <mergeCell ref="C2:C3"/>
    <mergeCell ref="D2:D3"/>
    <mergeCell ref="E2:E3"/>
    <mergeCell ref="C52:C53"/>
    <mergeCell ref="I1:I3"/>
    <mergeCell ref="G25:G27"/>
    <mergeCell ref="H1:H3"/>
    <mergeCell ref="H25:H27"/>
    <mergeCell ref="F1:F3"/>
    <mergeCell ref="G1:G3"/>
    <mergeCell ref="I25:I27"/>
    <mergeCell ref="Q25:Q27"/>
    <mergeCell ref="F25:F27"/>
    <mergeCell ref="Q1:Q3"/>
    <mergeCell ref="O1:O3"/>
    <mergeCell ref="P1:P3"/>
    <mergeCell ref="J1:J3"/>
    <mergeCell ref="K1:K3"/>
    <mergeCell ref="L1:L3"/>
    <mergeCell ref="N1:N3"/>
    <mergeCell ref="M1:M3"/>
    <mergeCell ref="J25:J27"/>
    <mergeCell ref="P25:P27"/>
    <mergeCell ref="O25:O27"/>
    <mergeCell ref="N25:N27"/>
    <mergeCell ref="K25:K27"/>
    <mergeCell ref="M25:M27"/>
  </mergeCells>
  <phoneticPr fontId="0" type="noConversion"/>
  <pageMargins left="0.70866141732283472" right="0.70866141732283472" top="0.19685039370078741" bottom="0.19685039370078741" header="0.31496062992125984" footer="0.31496062992125984"/>
  <pageSetup paperSize="9" scale="61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2017-12-03T19:12:35Z</cp:lastPrinted>
  <dcterms:created xsi:type="dcterms:W3CDTF">2016-10-05T17:35:05Z</dcterms:created>
  <dcterms:modified xsi:type="dcterms:W3CDTF">2018-02-04T20:05:29Z</dcterms:modified>
</cp:coreProperties>
</file>